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20 ПКО\20 ПКО Родичев Р.А\07. ПКО-7-23 Автоперевозки экспорт\01_Документация\02.04.2024 изменение документации\Для публикации на ЭТП\"/>
    </mc:Choice>
  </mc:AlternateContent>
  <xr:revisionPtr revIDLastSave="0" documentId="13_ncr:1_{2BE664F0-D515-4FC4-99F3-B96C6512D15C}" xr6:coauthVersionLast="47" xr6:coauthVersionMax="47" xr10:uidLastSave="{00000000-0000-0000-0000-000000000000}"/>
  <workbookProtection workbookAlgorithmName="SHA-512" workbookHashValue="1I9FxujRiCUhAfTU70ZHhu16paXC36hwgjUKXrnzfOlN1KZoCD/Xm3aR48vnwJao+/eUcN2Yt0rr9e4xWvQWTw==" workbookSaltValue="sOALyj4IFUuyjvnuPzURCA==" workbookSpinCount="100000" lockStructure="1"/>
  <bookViews>
    <workbookView xWindow="38280" yWindow="-120" windowWidth="38640" windowHeight="21240" firstSheet="2" activeTab="2" xr2:uid="{00000000-000D-0000-FFFF-FFFF00000000}"/>
  </bookViews>
  <sheets>
    <sheet name="Данные" sheetId="5" state="hidden" r:id="rId1"/>
    <sheet name="критерии" sheetId="6" state="hidden" r:id="rId2"/>
    <sheet name="Лист самооценки" sheetId="8" r:id="rId3"/>
  </sheets>
  <externalReferences>
    <externalReference r:id="rId4"/>
    <externalReference r:id="rId5"/>
  </externalReferences>
  <definedNames>
    <definedName name="_xlnm._FilterDatabase" localSheetId="1" hidden="1">критерии!$A$3:$L$372</definedName>
    <definedName name="_xlnm.Print_Titles" localSheetId="1">критерии!$2:$3</definedName>
    <definedName name="_xlnm.Print_Titles" localSheetId="2">'Лист самооценки'!$5:$17</definedName>
    <definedName name="_xlnm.Print_Area" localSheetId="1">критерии!$A$2:$N$372</definedName>
    <definedName name="_xlnm.Print_Area" localSheetId="2">'Лист самооценки'!$A$2:$N$57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8" l="1"/>
  <c r="G29" i="8"/>
  <c r="D29" i="8"/>
  <c r="G28" i="8"/>
  <c r="D28" i="8"/>
  <c r="K29" i="8"/>
  <c r="J29" i="8"/>
  <c r="D105" i="6"/>
  <c r="E105" i="6"/>
  <c r="A105" i="6"/>
  <c r="B107" i="6" l="1"/>
  <c r="A107" i="6"/>
  <c r="D106" i="6"/>
  <c r="B106" i="6"/>
  <c r="A106" i="6"/>
  <c r="B259" i="6"/>
  <c r="A259" i="6"/>
  <c r="K40" i="8" l="1"/>
  <c r="H53" i="8"/>
  <c r="G53" i="8"/>
  <c r="K53" i="8"/>
  <c r="H45" i="8"/>
  <c r="K45" i="8"/>
  <c r="B257" i="6"/>
  <c r="B260" i="6" s="1"/>
  <c r="A257" i="6"/>
  <c r="A260" i="6" s="1"/>
  <c r="F335" i="6"/>
  <c r="H44" i="8"/>
  <c r="H43" i="8"/>
  <c r="H42" i="8"/>
  <c r="G42" i="8"/>
  <c r="K44" i="8"/>
  <c r="K43" i="8"/>
  <c r="K42" i="8"/>
  <c r="B254" i="6"/>
  <c r="B255" i="6" s="1"/>
  <c r="B258" i="6" s="1"/>
  <c r="A254" i="6"/>
  <c r="A255" i="6" s="1"/>
  <c r="A258" i="6" s="1"/>
  <c r="D53" i="8" l="1"/>
  <c r="J53" i="8" s="1"/>
  <c r="F247" i="6"/>
  <c r="B251" i="6"/>
  <c r="B252" i="6" s="1"/>
  <c r="A251" i="6"/>
  <c r="A252" i="6" s="1"/>
  <c r="B248" i="6"/>
  <c r="B249" i="6" s="1"/>
  <c r="A248" i="6"/>
  <c r="A249" i="6" s="1"/>
  <c r="H54" i="8"/>
  <c r="G54" i="8"/>
  <c r="K54" i="8"/>
  <c r="H37" i="8"/>
  <c r="H36" i="8"/>
  <c r="H35" i="8"/>
  <c r="K36" i="8"/>
  <c r="K35" i="8"/>
  <c r="K34" i="8"/>
  <c r="H34" i="8"/>
  <c r="K20" i="8"/>
  <c r="M20" i="8"/>
  <c r="H26" i="8"/>
  <c r="M26" i="8"/>
  <c r="K26" i="8"/>
  <c r="M25" i="8"/>
  <c r="K25" i="8"/>
  <c r="H25" i="8"/>
  <c r="F336" i="6"/>
  <c r="D54" i="8" l="1"/>
  <c r="J54" i="8" s="1"/>
  <c r="D42" i="8"/>
  <c r="J42" i="8" s="1"/>
  <c r="D248" i="6"/>
  <c r="B45" i="6"/>
  <c r="B46" i="6" s="1"/>
  <c r="A45" i="6"/>
  <c r="A46" i="6" s="1"/>
  <c r="F248" i="6" l="1"/>
  <c r="D249" i="6"/>
  <c r="F249" i="6" s="1"/>
  <c r="M22" i="8"/>
  <c r="H22" i="8"/>
  <c r="K22" i="8"/>
  <c r="B35" i="6"/>
  <c r="B36" i="6" s="1"/>
  <c r="A35" i="6"/>
  <c r="A36" i="6" s="1"/>
  <c r="K56" i="8"/>
  <c r="H46" i="8"/>
  <c r="H41" i="8"/>
  <c r="K46" i="8"/>
  <c r="K41" i="8"/>
  <c r="H31" i="8"/>
  <c r="B28" i="8"/>
  <c r="C28" i="8"/>
  <c r="C24" i="8"/>
  <c r="C52" i="8"/>
  <c r="D129" i="6" l="1"/>
  <c r="D130" i="6" s="1"/>
  <c r="D131" i="6" s="1"/>
  <c r="A130" i="6"/>
  <c r="A131" i="6" s="1"/>
  <c r="B130" i="6"/>
  <c r="B131" i="6" s="1"/>
  <c r="A133" i="6"/>
  <c r="A134" i="6" s="1"/>
  <c r="A135" i="6" s="1"/>
  <c r="A136" i="6" s="1"/>
  <c r="A137" i="6" s="1"/>
  <c r="A138" i="6" s="1"/>
  <c r="A139" i="6" s="1"/>
  <c r="B133" i="6"/>
  <c r="B134" i="6" s="1"/>
  <c r="B135" i="6" s="1"/>
  <c r="B136" i="6" s="1"/>
  <c r="B137" i="6" s="1"/>
  <c r="B138" i="6" s="1"/>
  <c r="B139" i="6" s="1"/>
  <c r="A142" i="6"/>
  <c r="A143" i="6" s="1"/>
  <c r="A144" i="6" s="1"/>
  <c r="A145" i="6" s="1"/>
  <c r="A146" i="6" s="1"/>
  <c r="B142" i="6"/>
  <c r="B143" i="6" s="1"/>
  <c r="B144" i="6" s="1"/>
  <c r="B145" i="6" s="1"/>
  <c r="B146" i="6" s="1"/>
  <c r="A148" i="6"/>
  <c r="A149" i="6" s="1"/>
  <c r="B148" i="6"/>
  <c r="B149" i="6" s="1"/>
  <c r="A151" i="6"/>
  <c r="A152" i="6" s="1"/>
  <c r="B151" i="6"/>
  <c r="B152" i="6" s="1"/>
  <c r="J151" i="6"/>
  <c r="K151" i="6"/>
  <c r="J152" i="6"/>
  <c r="K152" i="6"/>
  <c r="A154" i="6"/>
  <c r="A155" i="6" s="1"/>
  <c r="B154" i="6"/>
  <c r="B155" i="6" s="1"/>
  <c r="J154" i="6"/>
  <c r="K154" i="6"/>
  <c r="J155" i="6"/>
  <c r="K155" i="6"/>
  <c r="A157" i="6"/>
  <c r="A158" i="6" s="1"/>
  <c r="B157" i="6"/>
  <c r="B158" i="6" s="1"/>
  <c r="J157" i="6"/>
  <c r="K157" i="6"/>
  <c r="J158" i="6"/>
  <c r="K158" i="6"/>
  <c r="A160" i="6"/>
  <c r="A161" i="6" s="1"/>
  <c r="B160" i="6"/>
  <c r="B161" i="6" s="1"/>
  <c r="J160" i="6"/>
  <c r="K160" i="6"/>
  <c r="J161" i="6"/>
  <c r="K161" i="6"/>
  <c r="A163" i="6"/>
  <c r="A164" i="6" s="1"/>
  <c r="B163" i="6"/>
  <c r="B164" i="6" s="1"/>
  <c r="J163" i="6"/>
  <c r="K163" i="6"/>
  <c r="J164" i="6"/>
  <c r="K164" i="6"/>
  <c r="A166" i="6"/>
  <c r="A167" i="6" s="1"/>
  <c r="B166" i="6"/>
  <c r="B167" i="6" s="1"/>
  <c r="B126" i="6"/>
  <c r="B128" i="6" s="1"/>
  <c r="A126" i="6"/>
  <c r="A128" i="6" s="1"/>
  <c r="D132" i="6" l="1"/>
  <c r="D133" i="6" l="1"/>
  <c r="D134" i="6" l="1"/>
  <c r="D135" i="6" l="1"/>
  <c r="D136" i="6" l="1"/>
  <c r="D137" i="6" l="1"/>
  <c r="D138" i="6" l="1"/>
  <c r="D139" i="6" l="1"/>
  <c r="F138" i="6"/>
  <c r="D140" i="6" l="1"/>
  <c r="F139" i="6"/>
  <c r="F140" i="6" l="1"/>
  <c r="D141" i="6"/>
  <c r="E141" i="6"/>
  <c r="F141" i="6" l="1"/>
  <c r="E142" i="6"/>
  <c r="D142" i="6"/>
  <c r="D143" i="6" l="1"/>
  <c r="F142" i="6"/>
  <c r="E143" i="6"/>
  <c r="D144" i="6" l="1"/>
  <c r="F143" i="6"/>
  <c r="E144" i="6"/>
  <c r="E145" i="6" l="1"/>
  <c r="D145" i="6"/>
  <c r="F144" i="6"/>
  <c r="F145" i="6" l="1"/>
  <c r="E146" i="6"/>
  <c r="D146" i="6"/>
  <c r="F146" i="6" l="1"/>
  <c r="D147" i="6"/>
  <c r="E147" i="6"/>
  <c r="F358" i="6"/>
  <c r="F340" i="6"/>
  <c r="F147" i="6" l="1"/>
  <c r="E148" i="6"/>
  <c r="D148" i="6"/>
  <c r="B262" i="6"/>
  <c r="B263" i="6" s="1"/>
  <c r="A262" i="6"/>
  <c r="A263" i="6" s="1"/>
  <c r="B243" i="6"/>
  <c r="B244" i="6" s="1"/>
  <c r="B245" i="6" s="1"/>
  <c r="B246" i="6" s="1"/>
  <c r="A243" i="6"/>
  <c r="A244" i="6" s="1"/>
  <c r="A245" i="6" s="1"/>
  <c r="C19" i="8"/>
  <c r="D149" i="6" l="1"/>
  <c r="F148" i="6"/>
  <c r="E149" i="6"/>
  <c r="K30" i="8"/>
  <c r="K31" i="8"/>
  <c r="K37" i="8"/>
  <c r="K33" i="8"/>
  <c r="K32" i="8"/>
  <c r="B240" i="6"/>
  <c r="B241" i="6" s="1"/>
  <c r="A240" i="6"/>
  <c r="A241" i="6" s="1"/>
  <c r="E150" i="6" l="1"/>
  <c r="D150" i="6"/>
  <c r="F149" i="6"/>
  <c r="D151" i="6" l="1"/>
  <c r="F150" i="6"/>
  <c r="E151" i="6"/>
  <c r="E152" i="6" l="1"/>
  <c r="D152" i="6"/>
  <c r="F151" i="6"/>
  <c r="B64" i="6"/>
  <c r="B65" i="6" s="1"/>
  <c r="A64" i="6"/>
  <c r="A65" i="6" s="1"/>
  <c r="M21" i="8"/>
  <c r="D153" i="6" l="1"/>
  <c r="F152" i="6"/>
  <c r="E153" i="6"/>
  <c r="M19" i="8"/>
  <c r="E8" i="6"/>
  <c r="D8" i="6"/>
  <c r="G19" i="8" s="1"/>
  <c r="D154" i="6" l="1"/>
  <c r="F153" i="6"/>
  <c r="E154" i="6"/>
  <c r="K21" i="8"/>
  <c r="B21" i="6"/>
  <c r="B22" i="6" s="1"/>
  <c r="A21" i="6"/>
  <c r="A22" i="6" s="1"/>
  <c r="K19" i="8"/>
  <c r="D155" i="6" l="1"/>
  <c r="F154" i="6"/>
  <c r="E155" i="6"/>
  <c r="B61" i="6"/>
  <c r="B62" i="6" s="1"/>
  <c r="A61" i="6"/>
  <c r="A62" i="6" s="1"/>
  <c r="A331" i="6"/>
  <c r="A332" i="6" s="1"/>
  <c r="D156" i="6" l="1"/>
  <c r="F155" i="6"/>
  <c r="E156" i="6"/>
  <c r="F156" i="6" l="1"/>
  <c r="E157" i="6"/>
  <c r="D157" i="6"/>
  <c r="B306" i="6"/>
  <c r="F157" i="6" l="1"/>
  <c r="D158" i="6"/>
  <c r="E158" i="6"/>
  <c r="H30" i="8"/>
  <c r="B122" i="6"/>
  <c r="B124" i="6" s="1"/>
  <c r="B117" i="6"/>
  <c r="A122" i="6"/>
  <c r="A124" i="6" s="1"/>
  <c r="A117" i="6"/>
  <c r="A118" i="6" s="1"/>
  <c r="A119" i="6" s="1"/>
  <c r="A120" i="6" s="1"/>
  <c r="D159" i="6" l="1"/>
  <c r="F158" i="6"/>
  <c r="E159" i="6"/>
  <c r="B118" i="6"/>
  <c r="B119" i="6" s="1"/>
  <c r="B120" i="6" s="1"/>
  <c r="F159" i="6" l="1"/>
  <c r="E160" i="6"/>
  <c r="D160" i="6"/>
  <c r="B316" i="6"/>
  <c r="B317" i="6" s="1"/>
  <c r="A316" i="6"/>
  <c r="A317" i="6" s="1"/>
  <c r="E161" i="6" l="1"/>
  <c r="F160" i="6"/>
  <c r="D161" i="6"/>
  <c r="F161" i="6" l="1"/>
  <c r="E162" i="6"/>
  <c r="D162" i="6"/>
  <c r="I297" i="6"/>
  <c r="D163" i="6" l="1"/>
  <c r="F162" i="6"/>
  <c r="E163" i="6"/>
  <c r="B24" i="6"/>
  <c r="B25" i="6" s="1"/>
  <c r="A24" i="6"/>
  <c r="A25" i="6" s="1"/>
  <c r="E164" i="6" l="1"/>
  <c r="F163" i="6"/>
  <c r="D164" i="6"/>
  <c r="B370" i="6"/>
  <c r="B371" i="6" s="1"/>
  <c r="B372" i="6" s="1"/>
  <c r="B365" i="6"/>
  <c r="B366" i="6" s="1"/>
  <c r="B367" i="6" s="1"/>
  <c r="B359" i="6"/>
  <c r="B360" i="6" s="1"/>
  <c r="B355" i="6"/>
  <c r="B356" i="6" s="1"/>
  <c r="B357" i="6" s="1"/>
  <c r="B349" i="6"/>
  <c r="B350" i="6" s="1"/>
  <c r="B346" i="6"/>
  <c r="B347" i="6" s="1"/>
  <c r="B341" i="6"/>
  <c r="B342" i="6" s="1"/>
  <c r="B343" i="6" s="1"/>
  <c r="B338" i="6"/>
  <c r="B339" i="6" s="1"/>
  <c r="B328" i="6"/>
  <c r="B329" i="6" s="1"/>
  <c r="B325" i="6"/>
  <c r="B326" i="6" s="1"/>
  <c r="B320" i="6"/>
  <c r="B321" i="6" s="1"/>
  <c r="B322" i="6" s="1"/>
  <c r="B323" i="6" s="1"/>
  <c r="B313" i="6"/>
  <c r="B314" i="6" s="1"/>
  <c r="B310" i="6"/>
  <c r="B311" i="6" s="1"/>
  <c r="B307" i="6"/>
  <c r="B308" i="6" s="1"/>
  <c r="B304" i="6"/>
  <c r="B305" i="6" s="1"/>
  <c r="B301" i="6"/>
  <c r="B302" i="6" s="1"/>
  <c r="B298" i="6"/>
  <c r="B299" i="6" s="1"/>
  <c r="B294" i="6"/>
  <c r="B295" i="6" s="1"/>
  <c r="B291" i="6"/>
  <c r="B292" i="6" s="1"/>
  <c r="B288" i="6"/>
  <c r="B289" i="6" s="1"/>
  <c r="B283" i="6"/>
  <c r="B284" i="6" s="1"/>
  <c r="B285" i="6" s="1"/>
  <c r="B286" i="6" s="1"/>
  <c r="B276" i="6"/>
  <c r="B277" i="6" s="1"/>
  <c r="B278" i="6" s="1"/>
  <c r="B279" i="6" s="1"/>
  <c r="B271" i="6"/>
  <c r="B272" i="6" s="1"/>
  <c r="B273" i="6" s="1"/>
  <c r="B274" i="6" s="1"/>
  <c r="B265" i="6"/>
  <c r="B266" i="6" s="1"/>
  <c r="B267" i="6" s="1"/>
  <c r="B268" i="6" s="1"/>
  <c r="B235" i="6"/>
  <c r="B236" i="6" s="1"/>
  <c r="B237" i="6" s="1"/>
  <c r="B238" i="6" s="1"/>
  <c r="B230" i="6"/>
  <c r="B231" i="6" s="1"/>
  <c r="B232" i="6" s="1"/>
  <c r="B227" i="6"/>
  <c r="B228" i="6" s="1"/>
  <c r="B224" i="6"/>
  <c r="B225" i="6" s="1"/>
  <c r="B221" i="6"/>
  <c r="B222" i="6" s="1"/>
  <c r="B218" i="6"/>
  <c r="B219" i="6" s="1"/>
  <c r="B215" i="6"/>
  <c r="B216" i="6" s="1"/>
  <c r="B212" i="6"/>
  <c r="B213" i="6" s="1"/>
  <c r="B209" i="6"/>
  <c r="B210" i="6" s="1"/>
  <c r="B206" i="6"/>
  <c r="B207" i="6" s="1"/>
  <c r="B201" i="6"/>
  <c r="B202" i="6" s="1"/>
  <c r="B203" i="6" s="1"/>
  <c r="A201" i="6"/>
  <c r="A202" i="6" s="1"/>
  <c r="A203" i="6" s="1"/>
  <c r="B196" i="6"/>
  <c r="B197" i="6" s="1"/>
  <c r="B198" i="6" s="1"/>
  <c r="B199" i="6" s="1"/>
  <c r="B193" i="6"/>
  <c r="B194" i="6" s="1"/>
  <c r="B190" i="6"/>
  <c r="B191" i="6" s="1"/>
  <c r="B185" i="6"/>
  <c r="B186" i="6" s="1"/>
  <c r="B187" i="6" s="1"/>
  <c r="B188" i="6" s="1"/>
  <c r="B180" i="6"/>
  <c r="B181" i="6" s="1"/>
  <c r="B183" i="6" s="1"/>
  <c r="B175" i="6"/>
  <c r="B176" i="6" s="1"/>
  <c r="B177" i="6" s="1"/>
  <c r="B178" i="6" s="1"/>
  <c r="B170" i="6"/>
  <c r="B171" i="6" s="1"/>
  <c r="B172" i="6" s="1"/>
  <c r="B173" i="6" s="1"/>
  <c r="B114" i="6"/>
  <c r="B115" i="6" s="1"/>
  <c r="B110" i="6"/>
  <c r="B112" i="6" s="1"/>
  <c r="B104" i="6"/>
  <c r="B108" i="6" s="1"/>
  <c r="B99" i="6"/>
  <c r="B100" i="6" s="1"/>
  <c r="B101" i="6" s="1"/>
  <c r="B95" i="6"/>
  <c r="B96" i="6" s="1"/>
  <c r="B97" i="6" s="1"/>
  <c r="B91" i="6"/>
  <c r="B92" i="6" s="1"/>
  <c r="B93" i="6" s="1"/>
  <c r="B86" i="6"/>
  <c r="B87" i="6" s="1"/>
  <c r="B83" i="6"/>
  <c r="B84" i="6" s="1"/>
  <c r="B80" i="6"/>
  <c r="B81" i="6" s="1"/>
  <c r="B77" i="6"/>
  <c r="B78" i="6" s="1"/>
  <c r="B74" i="6"/>
  <c r="B75" i="6" s="1"/>
  <c r="B71" i="6"/>
  <c r="B72" i="6" s="1"/>
  <c r="B67" i="6"/>
  <c r="B68" i="6" s="1"/>
  <c r="B58" i="6"/>
  <c r="B55" i="6"/>
  <c r="B56" i="6" s="1"/>
  <c r="B51" i="6"/>
  <c r="B52" i="6" s="1"/>
  <c r="B48" i="6"/>
  <c r="B49" i="6" s="1"/>
  <c r="B41" i="6"/>
  <c r="B43" i="6" s="1"/>
  <c r="B38" i="6"/>
  <c r="B39" i="6" s="1"/>
  <c r="B28" i="6"/>
  <c r="B29" i="6" s="1"/>
  <c r="B31" i="6" s="1"/>
  <c r="B32" i="6" s="1"/>
  <c r="B33" i="6" s="1"/>
  <c r="B18" i="6"/>
  <c r="B19" i="6" s="1"/>
  <c r="B15" i="6"/>
  <c r="B16" i="6" s="1"/>
  <c r="B12" i="6"/>
  <c r="B13" i="6" s="1"/>
  <c r="B9" i="6"/>
  <c r="D165" i="6" l="1"/>
  <c r="F164" i="6"/>
  <c r="E165" i="6"/>
  <c r="B10" i="6"/>
  <c r="B59" i="6"/>
  <c r="A227" i="6"/>
  <c r="A228" i="6" s="1"/>
  <c r="A230" i="6" s="1"/>
  <c r="A231" i="6" s="1"/>
  <c r="A232" i="6" s="1"/>
  <c r="A74" i="6"/>
  <c r="A71" i="6"/>
  <c r="A72" i="6" s="1"/>
  <c r="F165" i="6" l="1"/>
  <c r="D166" i="6"/>
  <c r="E166" i="6"/>
  <c r="A75" i="6"/>
  <c r="A77" i="6" s="1"/>
  <c r="A78" i="6" s="1"/>
  <c r="A80" i="6" s="1"/>
  <c r="A81" i="6" s="1"/>
  <c r="A83" i="6" s="1"/>
  <c r="A84" i="6" s="1"/>
  <c r="A86" i="6" s="1"/>
  <c r="A87" i="6" s="1"/>
  <c r="D167" i="6" l="1"/>
  <c r="F167" i="6" s="1"/>
  <c r="E167" i="6"/>
  <c r="F166" i="6"/>
  <c r="A18" i="6"/>
  <c r="A19" i="6" s="1"/>
  <c r="A218" i="6" l="1"/>
  <c r="A219" i="6" s="1"/>
  <c r="H23" i="8"/>
  <c r="A48" i="6"/>
  <c r="A49" i="6" s="1"/>
  <c r="A5" i="6" l="1"/>
  <c r="A370" i="6"/>
  <c r="A371" i="6" s="1"/>
  <c r="A372" i="6" s="1"/>
  <c r="A365" i="6"/>
  <c r="A366" i="6" s="1"/>
  <c r="A367" i="6" s="1"/>
  <c r="A359" i="6"/>
  <c r="A360" i="6" s="1"/>
  <c r="A355" i="6"/>
  <c r="A356" i="6" s="1"/>
  <c r="A357" i="6" s="1"/>
  <c r="A349" i="6"/>
  <c r="A350" i="6" s="1"/>
  <c r="A346" i="6"/>
  <c r="A347" i="6" s="1"/>
  <c r="A341" i="6"/>
  <c r="A342" i="6" s="1"/>
  <c r="A343" i="6" s="1"/>
  <c r="A338" i="6"/>
  <c r="A339" i="6" s="1"/>
  <c r="A328" i="6"/>
  <c r="A329" i="6" s="1"/>
  <c r="A325" i="6"/>
  <c r="A326" i="6" s="1"/>
  <c r="A320" i="6"/>
  <c r="A321" i="6" s="1"/>
  <c r="A322" i="6" s="1"/>
  <c r="A323" i="6" s="1"/>
  <c r="A313" i="6"/>
  <c r="A314" i="6" s="1"/>
  <c r="A310" i="6"/>
  <c r="A311" i="6" s="1"/>
  <c r="A307" i="6"/>
  <c r="A308" i="6" s="1"/>
  <c r="A304" i="6"/>
  <c r="A305" i="6" s="1"/>
  <c r="A301" i="6"/>
  <c r="A302" i="6" s="1"/>
  <c r="A298" i="6"/>
  <c r="A299" i="6" s="1"/>
  <c r="A294" i="6"/>
  <c r="A295" i="6" s="1"/>
  <c r="A291" i="6"/>
  <c r="A292" i="6" s="1"/>
  <c r="A288" i="6"/>
  <c r="A289" i="6" s="1"/>
  <c r="A283" i="6"/>
  <c r="A284" i="6" s="1"/>
  <c r="A285" i="6" s="1"/>
  <c r="A286" i="6" s="1"/>
  <c r="A276" i="6"/>
  <c r="A277" i="6" s="1"/>
  <c r="A278" i="6" s="1"/>
  <c r="A279" i="6" s="1"/>
  <c r="A271" i="6"/>
  <c r="A272" i="6" s="1"/>
  <c r="A273" i="6" s="1"/>
  <c r="A274" i="6" s="1"/>
  <c r="A265" i="6"/>
  <c r="A266" i="6" s="1"/>
  <c r="A267" i="6" s="1"/>
  <c r="A268" i="6" s="1"/>
  <c r="A235" i="6"/>
  <c r="A236" i="6" s="1"/>
  <c r="A237" i="6" s="1"/>
  <c r="A224" i="6"/>
  <c r="A225" i="6" s="1"/>
  <c r="A221" i="6"/>
  <c r="A222" i="6" s="1"/>
  <c r="A215" i="6"/>
  <c r="A216" i="6" s="1"/>
  <c r="A212" i="6"/>
  <c r="A213" i="6" s="1"/>
  <c r="A209" i="6"/>
  <c r="A210" i="6" s="1"/>
  <c r="A206" i="6"/>
  <c r="A207" i="6" s="1"/>
  <c r="A196" i="6"/>
  <c r="A197" i="6" s="1"/>
  <c r="A198" i="6" s="1"/>
  <c r="A199" i="6" s="1"/>
  <c r="A193" i="6"/>
  <c r="A194" i="6" s="1"/>
  <c r="A190" i="6"/>
  <c r="A191" i="6" s="1"/>
  <c r="A185" i="6"/>
  <c r="A186" i="6" s="1"/>
  <c r="A187" i="6" s="1"/>
  <c r="A188" i="6" s="1"/>
  <c r="A180" i="6"/>
  <c r="A181" i="6" s="1"/>
  <c r="A183" i="6" s="1"/>
  <c r="A175" i="6"/>
  <c r="A176" i="6" s="1"/>
  <c r="A177" i="6" s="1"/>
  <c r="A178" i="6" s="1"/>
  <c r="A170" i="6"/>
  <c r="A171" i="6" s="1"/>
  <c r="A172" i="6" s="1"/>
  <c r="A173" i="6" s="1"/>
  <c r="A114" i="6"/>
  <c r="A115" i="6" s="1"/>
  <c r="A110" i="6"/>
  <c r="A112" i="6" s="1"/>
  <c r="A104" i="6"/>
  <c r="A108" i="6" s="1"/>
  <c r="A99" i="6"/>
  <c r="A100" i="6" s="1"/>
  <c r="A101" i="6" s="1"/>
  <c r="A95" i="6"/>
  <c r="A96" i="6" s="1"/>
  <c r="A97" i="6" s="1"/>
  <c r="A91" i="6"/>
  <c r="A92" i="6" s="1"/>
  <c r="A93" i="6" s="1"/>
  <c r="A67" i="6"/>
  <c r="A68" i="6" s="1"/>
  <c r="A58" i="6"/>
  <c r="A59" i="6" s="1"/>
  <c r="A55" i="6"/>
  <c r="A56" i="6" s="1"/>
  <c r="A51" i="6"/>
  <c r="A52" i="6" s="1"/>
  <c r="A41" i="6"/>
  <c r="A43" i="6" s="1"/>
  <c r="A38" i="6"/>
  <c r="A39" i="6" s="1"/>
  <c r="A28" i="6"/>
  <c r="A29" i="6" s="1"/>
  <c r="A31" i="6" s="1"/>
  <c r="A32" i="6" s="1"/>
  <c r="A33" i="6" s="1"/>
  <c r="A15" i="6"/>
  <c r="A16" i="6" s="1"/>
  <c r="A12" i="6"/>
  <c r="A13" i="6" s="1"/>
  <c r="A9" i="6"/>
  <c r="A10" i="6" l="1"/>
  <c r="E9" i="6"/>
  <c r="K24" i="8" l="1"/>
  <c r="C15" i="8"/>
  <c r="K52" i="8" l="1"/>
  <c r="H56" i="8" l="1"/>
  <c r="H52" i="8"/>
  <c r="H39" i="8"/>
  <c r="C39" i="8"/>
  <c r="C38" i="8"/>
  <c r="H33" i="8"/>
  <c r="H32" i="8"/>
  <c r="C32" i="8"/>
  <c r="H24" i="8"/>
  <c r="H21" i="8"/>
  <c r="C21" i="8"/>
  <c r="H19" i="8"/>
  <c r="E6" i="8"/>
  <c r="C6" i="8"/>
  <c r="C5" i="8"/>
  <c r="E29" i="8" l="1"/>
  <c r="E28" i="8"/>
  <c r="E55" i="8"/>
  <c r="E40" i="8"/>
  <c r="E45" i="8"/>
  <c r="E53" i="8"/>
  <c r="E54" i="8"/>
  <c r="E42" i="8"/>
  <c r="E44" i="8"/>
  <c r="E43" i="8"/>
  <c r="E34" i="8"/>
  <c r="E37" i="8"/>
  <c r="E36" i="8"/>
  <c r="E35" i="8"/>
  <c r="E20" i="8"/>
  <c r="E25" i="8"/>
  <c r="E26" i="8"/>
  <c r="E22" i="8"/>
  <c r="E46" i="8"/>
  <c r="E41" i="8"/>
  <c r="E31" i="8"/>
  <c r="O8" i="8"/>
  <c r="E30" i="8"/>
  <c r="E23" i="8"/>
  <c r="M23" i="8" s="1"/>
  <c r="E24" i="8"/>
  <c r="E21" i="8"/>
  <c r="E19" i="8"/>
  <c r="E39" i="8"/>
  <c r="E56" i="8"/>
  <c r="E38" i="8"/>
  <c r="E52" i="8"/>
  <c r="E33" i="8"/>
  <c r="E32" i="8"/>
  <c r="L45" i="8" l="1"/>
  <c r="L40" i="8"/>
  <c r="L43" i="8"/>
  <c r="L44" i="8"/>
  <c r="L42" i="8"/>
  <c r="L36" i="8"/>
  <c r="L35" i="8"/>
  <c r="L34" i="8"/>
  <c r="L41" i="8"/>
  <c r="L46" i="8"/>
  <c r="L33" i="8"/>
  <c r="L39" i="8"/>
  <c r="L37" i="8"/>
  <c r="M24" i="8"/>
  <c r="F41" i="6"/>
  <c r="F16" i="6"/>
  <c r="F15" i="6"/>
  <c r="M27" i="8" l="1"/>
  <c r="F8" i="6" l="1"/>
  <c r="D9" i="6" l="1"/>
  <c r="D19" i="8" l="1"/>
  <c r="J19" i="8" s="1"/>
  <c r="E10" i="6"/>
  <c r="F7" i="6" l="1"/>
  <c r="B19" i="8" l="1"/>
  <c r="F9" i="6"/>
  <c r="D10" i="6"/>
  <c r="E11" i="6" s="1"/>
  <c r="F10" i="6" l="1"/>
  <c r="D11" i="6"/>
  <c r="G20" i="8" l="1"/>
  <c r="E12" i="6"/>
  <c r="F11" i="6"/>
  <c r="D12" i="6"/>
  <c r="F12" i="6" s="1"/>
  <c r="D20" i="8" l="1"/>
  <c r="J20" i="8" s="1"/>
  <c r="E13" i="6"/>
  <c r="D13" i="6"/>
  <c r="E14" i="6" l="1"/>
  <c r="F13" i="6"/>
  <c r="D14" i="6"/>
  <c r="D15" i="6" l="1"/>
  <c r="E15" i="6"/>
  <c r="F14" i="6"/>
  <c r="E16" i="6" l="1"/>
  <c r="D16" i="6"/>
  <c r="E17" i="6" l="1"/>
  <c r="D17" i="6"/>
  <c r="D18" i="6" l="1"/>
  <c r="F17" i="6"/>
  <c r="E18" i="6"/>
  <c r="E19" i="6" l="1"/>
  <c r="D19" i="6"/>
  <c r="F18" i="6"/>
  <c r="D20" i="6" l="1"/>
  <c r="D26" i="6"/>
  <c r="F19" i="6"/>
  <c r="E20" i="6"/>
  <c r="E21" i="6" l="1"/>
  <c r="F26" i="6"/>
  <c r="D27" i="6"/>
  <c r="F20" i="6"/>
  <c r="D21" i="6"/>
  <c r="G21" i="8" l="1"/>
  <c r="D28" i="6"/>
  <c r="D29" i="6" s="1"/>
  <c r="D30" i="6" s="1"/>
  <c r="B21" i="8"/>
  <c r="D22" i="6"/>
  <c r="F21" i="6"/>
  <c r="E22" i="6"/>
  <c r="F30" i="6" l="1"/>
  <c r="D34" i="6"/>
  <c r="E23" i="6"/>
  <c r="D31" i="6"/>
  <c r="D32" i="6" s="1"/>
  <c r="D33" i="6" s="1"/>
  <c r="D37" i="6" s="1"/>
  <c r="D23" i="6"/>
  <c r="F22" i="6"/>
  <c r="G22" i="8" l="1"/>
  <c r="D35" i="6"/>
  <c r="E24" i="6"/>
  <c r="D38" i="6"/>
  <c r="F38" i="6" s="1"/>
  <c r="D24" i="6"/>
  <c r="F23" i="6"/>
  <c r="F35" i="6" l="1"/>
  <c r="D36" i="6"/>
  <c r="F36" i="6" s="1"/>
  <c r="E25" i="6"/>
  <c r="D39" i="6"/>
  <c r="D25" i="6"/>
  <c r="F24" i="6"/>
  <c r="D40" i="6" l="1"/>
  <c r="D44" i="6" s="1"/>
  <c r="F39" i="6"/>
  <c r="E26" i="6"/>
  <c r="F25" i="6"/>
  <c r="E27" i="6"/>
  <c r="E45" i="6" l="1"/>
  <c r="F44" i="6"/>
  <c r="D45" i="6"/>
  <c r="D41" i="6"/>
  <c r="D43" i="6" s="1"/>
  <c r="D47" i="6" s="1"/>
  <c r="F47" i="6" s="1"/>
  <c r="E28" i="6"/>
  <c r="E29" i="6" s="1"/>
  <c r="E30" i="6" s="1"/>
  <c r="F27" i="6"/>
  <c r="E46" i="6" l="1"/>
  <c r="F45" i="6"/>
  <c r="D46" i="6"/>
  <c r="F46" i="6" s="1"/>
  <c r="E31" i="6"/>
  <c r="E32" i="6" s="1"/>
  <c r="E33" i="6" s="1"/>
  <c r="E34" i="6"/>
  <c r="G23" i="8"/>
  <c r="D48" i="6"/>
  <c r="D49" i="6" s="1"/>
  <c r="D21" i="8"/>
  <c r="J21" i="8" s="1"/>
  <c r="E38" i="6"/>
  <c r="E39" i="6" s="1"/>
  <c r="E40" i="6" s="1"/>
  <c r="F37" i="6"/>
  <c r="F34" i="6" l="1"/>
  <c r="E35" i="6"/>
  <c r="E36" i="6" s="1"/>
  <c r="F48" i="6"/>
  <c r="E41" i="6"/>
  <c r="E43" i="6" s="1"/>
  <c r="F40" i="6"/>
  <c r="F49" i="6"/>
  <c r="D50" i="6"/>
  <c r="D22" i="8" l="1"/>
  <c r="J22" i="8" s="1"/>
  <c r="E48" i="6"/>
  <c r="E49" i="6" s="1"/>
  <c r="E50" i="6" s="1"/>
  <c r="D51" i="6"/>
  <c r="E51" i="6" l="1"/>
  <c r="E52" i="6" s="1"/>
  <c r="F50" i="6"/>
  <c r="D23" i="8"/>
  <c r="J23" i="8" s="1"/>
  <c r="D52" i="6"/>
  <c r="F51" i="6"/>
  <c r="E53" i="6" l="1"/>
  <c r="D53" i="6"/>
  <c r="E54" i="6" s="1"/>
  <c r="F52" i="6"/>
  <c r="F53" i="6" l="1"/>
  <c r="D54" i="6"/>
  <c r="B24" i="8" l="1"/>
  <c r="E55" i="6"/>
  <c r="F54" i="6"/>
  <c r="D55" i="6"/>
  <c r="E56" i="6" l="1"/>
  <c r="F55" i="6"/>
  <c r="D56" i="6"/>
  <c r="E57" i="6" l="1"/>
  <c r="F56" i="6"/>
  <c r="D57" i="6"/>
  <c r="G24" i="8" s="1"/>
  <c r="E58" i="6" l="1"/>
  <c r="F57" i="6"/>
  <c r="D58" i="6"/>
  <c r="F58" i="6" s="1"/>
  <c r="E59" i="6" l="1"/>
  <c r="D59" i="6"/>
  <c r="D24" i="8"/>
  <c r="J24" i="8" s="1"/>
  <c r="D63" i="6" l="1"/>
  <c r="E60" i="6"/>
  <c r="F59" i="6"/>
  <c r="D60" i="6"/>
  <c r="G25" i="8" l="1"/>
  <c r="G26" i="8"/>
  <c r="D64" i="6"/>
  <c r="D65" i="6" s="1"/>
  <c r="F65" i="6" s="1"/>
  <c r="E61" i="6"/>
  <c r="F60" i="6"/>
  <c r="D61" i="6"/>
  <c r="D25" i="8" l="1"/>
  <c r="J25" i="8" s="1"/>
  <c r="F64" i="6"/>
  <c r="E62" i="6"/>
  <c r="E63" i="6" s="1"/>
  <c r="F61" i="6"/>
  <c r="D62" i="6"/>
  <c r="E64" i="6" l="1"/>
  <c r="E65" i="6" s="1"/>
  <c r="E66" i="6" s="1"/>
  <c r="F63" i="6"/>
  <c r="F62" i="6"/>
  <c r="D66" i="6"/>
  <c r="D26" i="8" l="1"/>
  <c r="J26" i="8" s="1"/>
  <c r="E67" i="6"/>
  <c r="F66" i="6"/>
  <c r="D67" i="6"/>
  <c r="E68" i="6" l="1"/>
  <c r="D68" i="6"/>
  <c r="F67" i="6"/>
  <c r="E69" i="6" l="1"/>
  <c r="D69" i="6"/>
  <c r="F68" i="6"/>
  <c r="F69" i="6" l="1"/>
  <c r="E70" i="6"/>
  <c r="D70" i="6"/>
  <c r="D71" i="6" l="1"/>
  <c r="F70" i="6"/>
  <c r="E71" i="6"/>
  <c r="F71" i="6" l="1"/>
  <c r="D72" i="6"/>
  <c r="E72" i="6"/>
  <c r="F72" i="6" l="1"/>
  <c r="E73" i="6"/>
  <c r="D73" i="6"/>
  <c r="E74" i="6" l="1"/>
  <c r="D74" i="6"/>
  <c r="F73" i="6"/>
  <c r="E75" i="6" l="1"/>
  <c r="D75" i="6"/>
  <c r="F74" i="6"/>
  <c r="F75" i="6" l="1"/>
  <c r="E76" i="6"/>
  <c r="D76" i="6"/>
  <c r="F76" i="6" l="1"/>
  <c r="E77" i="6"/>
  <c r="D77" i="6"/>
  <c r="F77" i="6" l="1"/>
  <c r="E78" i="6"/>
  <c r="D78" i="6"/>
  <c r="D79" i="6" l="1"/>
  <c r="F78" i="6"/>
  <c r="E79" i="6"/>
  <c r="E80" i="6" l="1"/>
  <c r="D80" i="6"/>
  <c r="F79" i="6"/>
  <c r="F80" i="6" l="1"/>
  <c r="E81" i="6"/>
  <c r="D81" i="6"/>
  <c r="F81" i="6" l="1"/>
  <c r="D82" i="6"/>
  <c r="E82" i="6"/>
  <c r="D83" i="6" l="1"/>
  <c r="E83" i="6"/>
  <c r="F82" i="6"/>
  <c r="D84" i="6" l="1"/>
  <c r="F83" i="6"/>
  <c r="E84" i="6"/>
  <c r="D85" i="6" l="1"/>
  <c r="F84" i="6"/>
  <c r="E85" i="6"/>
  <c r="D86" i="6" l="1"/>
  <c r="F85" i="6"/>
  <c r="E86" i="6"/>
  <c r="D87" i="6" l="1"/>
  <c r="F86" i="6"/>
  <c r="E87" i="6"/>
  <c r="E88" i="6" l="1"/>
  <c r="D88" i="6"/>
  <c r="F87" i="6"/>
  <c r="E89" i="6" l="1"/>
  <c r="D89" i="6"/>
  <c r="E90" i="6" s="1"/>
  <c r="D90" i="6" l="1"/>
  <c r="F89" i="6"/>
  <c r="E91" i="6" l="1"/>
  <c r="D91" i="6"/>
  <c r="F90" i="6"/>
  <c r="E92" i="6" l="1"/>
  <c r="F91" i="6"/>
  <c r="D92" i="6"/>
  <c r="E93" i="6" l="1"/>
  <c r="D93" i="6"/>
  <c r="F92" i="6"/>
  <c r="E94" i="6" l="1"/>
  <c r="D94" i="6"/>
  <c r="F93" i="6"/>
  <c r="E95" i="6" l="1"/>
  <c r="F94" i="6"/>
  <c r="D95" i="6"/>
  <c r="E96" i="6" l="1"/>
  <c r="F95" i="6"/>
  <c r="D96" i="6"/>
  <c r="E97" i="6" l="1"/>
  <c r="D97" i="6"/>
  <c r="F96" i="6"/>
  <c r="E98" i="6" l="1"/>
  <c r="F97" i="6"/>
  <c r="D98" i="6"/>
  <c r="E99" i="6" l="1"/>
  <c r="F98" i="6"/>
  <c r="D99" i="6"/>
  <c r="E100" i="6" l="1"/>
  <c r="F99" i="6"/>
  <c r="D100" i="6"/>
  <c r="E101" i="6" l="1"/>
  <c r="F100" i="6"/>
  <c r="D101" i="6"/>
  <c r="E106" i="6" s="1"/>
  <c r="F101" i="6" l="1"/>
  <c r="E103" i="6" l="1"/>
  <c r="D103" i="6"/>
  <c r="D107" i="6" l="1"/>
  <c r="E107" i="6"/>
  <c r="E104" i="6"/>
  <c r="D104" i="6"/>
  <c r="E108" i="6" l="1"/>
  <c r="D108" i="6"/>
  <c r="E109" i="6" l="1"/>
  <c r="F109" i="6" s="1"/>
  <c r="E110" i="6" l="1"/>
  <c r="D110" i="6"/>
  <c r="J28" i="8" l="1"/>
  <c r="E112" i="6"/>
  <c r="F110" i="6"/>
  <c r="D112" i="6"/>
  <c r="E113" i="6" l="1"/>
  <c r="D113" i="6"/>
  <c r="F112" i="6"/>
  <c r="E114" i="6" l="1"/>
  <c r="D114" i="6"/>
  <c r="F113" i="6"/>
  <c r="E115" i="6" l="1"/>
  <c r="D115" i="6"/>
  <c r="F114" i="6"/>
  <c r="E116" i="6" l="1"/>
  <c r="D116" i="6"/>
  <c r="F115" i="6"/>
  <c r="E117" i="6" l="1"/>
  <c r="D117" i="6"/>
  <c r="F116" i="6"/>
  <c r="E118" i="6" l="1"/>
  <c r="D118" i="6"/>
  <c r="F117" i="6"/>
  <c r="E119" i="6" l="1"/>
  <c r="D119" i="6"/>
  <c r="F118" i="6"/>
  <c r="E120" i="6" l="1"/>
  <c r="F119" i="6"/>
  <c r="D120" i="6"/>
  <c r="F120" i="6" l="1"/>
  <c r="D121" i="6"/>
  <c r="G30" i="8" l="1"/>
  <c r="F121" i="6"/>
  <c r="E122" i="6"/>
  <c r="D122" i="6"/>
  <c r="E124" i="6" l="1"/>
  <c r="D30" i="8"/>
  <c r="J30" i="8" s="1"/>
  <c r="D124" i="6"/>
  <c r="D125" i="6" s="1"/>
  <c r="F122" i="6"/>
  <c r="G31" i="8" l="1"/>
  <c r="E126" i="6"/>
  <c r="D126" i="6"/>
  <c r="E129" i="6" s="1"/>
  <c r="F125" i="6"/>
  <c r="F124" i="6"/>
  <c r="D31" i="8" l="1"/>
  <c r="F129" i="6"/>
  <c r="E130" i="6"/>
  <c r="D128" i="6"/>
  <c r="F128" i="6" s="1"/>
  <c r="E128" i="6"/>
  <c r="F126" i="6"/>
  <c r="F130" i="6" l="1"/>
  <c r="E131" i="6"/>
  <c r="J31" i="8"/>
  <c r="E132" i="6" l="1"/>
  <c r="F131" i="6"/>
  <c r="F132" i="6" l="1"/>
  <c r="E133" i="6"/>
  <c r="F133" i="6" l="1"/>
  <c r="E134" i="6"/>
  <c r="F134" i="6" l="1"/>
  <c r="E135" i="6"/>
  <c r="F135" i="6" l="1"/>
  <c r="E136" i="6"/>
  <c r="F136" i="6" l="1"/>
  <c r="E137" i="6"/>
  <c r="F137" i="6" l="1"/>
  <c r="E138" i="6"/>
  <c r="E139" i="6" s="1"/>
  <c r="E140" i="6" s="1"/>
  <c r="E168" i="6" l="1"/>
  <c r="E169" i="6" l="1"/>
  <c r="D169" i="6" l="1"/>
  <c r="G32" i="8" l="1"/>
  <c r="E170" i="6" l="1"/>
  <c r="F169" i="6"/>
  <c r="D170" i="6"/>
  <c r="B32" i="8"/>
  <c r="E171" i="6" l="1"/>
  <c r="D171" i="6"/>
  <c r="F170" i="6"/>
  <c r="D32" i="8"/>
  <c r="J32" i="8" s="1"/>
  <c r="E172" i="6" l="1"/>
  <c r="D172" i="6"/>
  <c r="F171" i="6"/>
  <c r="E173" i="6" l="1"/>
  <c r="F172" i="6"/>
  <c r="D173" i="6"/>
  <c r="E174" i="6" l="1"/>
  <c r="F173" i="6"/>
  <c r="D174" i="6"/>
  <c r="G33" i="8" s="1"/>
  <c r="E175" i="6" l="1"/>
  <c r="D175" i="6"/>
  <c r="F174" i="6"/>
  <c r="D33" i="8" l="1"/>
  <c r="J33" i="8" s="1"/>
  <c r="E176" i="6"/>
  <c r="F175" i="6"/>
  <c r="D176" i="6"/>
  <c r="E177" i="6" l="1"/>
  <c r="F176" i="6"/>
  <c r="D177" i="6"/>
  <c r="E178" i="6" l="1"/>
  <c r="F177" i="6"/>
  <c r="D178" i="6"/>
  <c r="D179" i="6" l="1"/>
  <c r="F178" i="6"/>
  <c r="E179" i="6"/>
  <c r="G34" i="8" l="1"/>
  <c r="F179" i="6"/>
  <c r="E180" i="6"/>
  <c r="D180" i="6"/>
  <c r="D34" i="8" l="1"/>
  <c r="J34" i="8" s="1"/>
  <c r="F180" i="6"/>
  <c r="E181" i="6"/>
  <c r="D181" i="6"/>
  <c r="D182" i="6" l="1"/>
  <c r="E182" i="6"/>
  <c r="F181" i="6"/>
  <c r="E183" i="6" l="1"/>
  <c r="F182" i="6"/>
  <c r="D183" i="6"/>
  <c r="F183" i="6" l="1"/>
  <c r="D184" i="6"/>
  <c r="E184" i="6"/>
  <c r="D185" i="6" l="1"/>
  <c r="F184" i="6"/>
  <c r="E185" i="6"/>
  <c r="D186" i="6" l="1"/>
  <c r="E186" i="6"/>
  <c r="F185" i="6"/>
  <c r="E187" i="6" l="1"/>
  <c r="F186" i="6"/>
  <c r="D187" i="6"/>
  <c r="F187" i="6" l="1"/>
  <c r="D188" i="6"/>
  <c r="E188" i="6"/>
  <c r="F188" i="6" l="1"/>
  <c r="D189" i="6"/>
  <c r="E189" i="6"/>
  <c r="G35" i="8" l="1"/>
  <c r="D190" i="6"/>
  <c r="F189" i="6"/>
  <c r="E190" i="6"/>
  <c r="D35" i="8" l="1"/>
  <c r="J35" i="8" s="1"/>
  <c r="D191" i="6"/>
  <c r="E191" i="6"/>
  <c r="F190" i="6"/>
  <c r="E192" i="6" l="1"/>
  <c r="D192" i="6"/>
  <c r="F191" i="6"/>
  <c r="G36" i="8" l="1"/>
  <c r="D193" i="6"/>
  <c r="F192" i="6"/>
  <c r="E193" i="6"/>
  <c r="D36" i="8" l="1"/>
  <c r="J36" i="8" s="1"/>
  <c r="E194" i="6"/>
  <c r="D194" i="6"/>
  <c r="F193" i="6"/>
  <c r="D195" i="6" l="1"/>
  <c r="F194" i="6"/>
  <c r="E195" i="6"/>
  <c r="E196" i="6" l="1"/>
  <c r="F195" i="6"/>
  <c r="D196" i="6"/>
  <c r="E197" i="6" l="1"/>
  <c r="F196" i="6"/>
  <c r="D197" i="6"/>
  <c r="F197" i="6" l="1"/>
  <c r="D198" i="6"/>
  <c r="E198" i="6"/>
  <c r="E199" i="6" l="1"/>
  <c r="F198" i="6"/>
  <c r="D199" i="6"/>
  <c r="E200" i="6" l="1"/>
  <c r="D200" i="6"/>
  <c r="F199" i="6"/>
  <c r="G37" i="8" l="1"/>
  <c r="D201" i="6"/>
  <c r="F200" i="6"/>
  <c r="E201" i="6"/>
  <c r="D37" i="8" l="1"/>
  <c r="J37" i="8" s="1"/>
  <c r="E202" i="6"/>
  <c r="F201" i="6"/>
  <c r="D202" i="6"/>
  <c r="E203" i="6" l="1"/>
  <c r="F202" i="6"/>
  <c r="D203" i="6"/>
  <c r="F203" i="6" l="1"/>
  <c r="D204" i="6"/>
  <c r="E204" i="6"/>
  <c r="E205" i="6" l="1"/>
  <c r="D205" i="6"/>
  <c r="G38" i="8" s="1"/>
  <c r="F204" i="6"/>
  <c r="B38" i="8" l="1"/>
  <c r="E206" i="6"/>
  <c r="D206" i="6"/>
  <c r="F205" i="6"/>
  <c r="D38" i="8" l="1"/>
  <c r="J38" i="8" s="1"/>
  <c r="E207" i="6"/>
  <c r="F206" i="6"/>
  <c r="D207" i="6"/>
  <c r="E208" i="6" l="1"/>
  <c r="F207" i="6"/>
  <c r="D208" i="6"/>
  <c r="E209" i="6" l="1"/>
  <c r="D209" i="6"/>
  <c r="F208" i="6"/>
  <c r="E210" i="6" l="1"/>
  <c r="F209" i="6"/>
  <c r="D210" i="6"/>
  <c r="F210" i="6" l="1"/>
  <c r="D211" i="6"/>
  <c r="E211" i="6"/>
  <c r="D212" i="6" l="1"/>
  <c r="E212" i="6"/>
  <c r="F211" i="6"/>
  <c r="E213" i="6" l="1"/>
  <c r="D213" i="6"/>
  <c r="F212" i="6"/>
  <c r="F213" i="6" l="1"/>
  <c r="D214" i="6"/>
  <c r="E214" i="6"/>
  <c r="E215" i="6" l="1"/>
  <c r="D215" i="6"/>
  <c r="F214" i="6"/>
  <c r="F215" i="6" l="1"/>
  <c r="D216" i="6"/>
  <c r="E216" i="6"/>
  <c r="D217" i="6" l="1"/>
  <c r="F216" i="6"/>
  <c r="E217" i="6"/>
  <c r="E218" i="6" l="1"/>
  <c r="D218" i="6"/>
  <c r="F217" i="6"/>
  <c r="F218" i="6" l="1"/>
  <c r="D219" i="6"/>
  <c r="E219" i="6"/>
  <c r="D220" i="6" l="1"/>
  <c r="F219" i="6"/>
  <c r="E220" i="6"/>
  <c r="E221" i="6" l="1"/>
  <c r="D221" i="6"/>
  <c r="F220" i="6"/>
  <c r="E222" i="6" l="1"/>
  <c r="F221" i="6"/>
  <c r="D222" i="6"/>
  <c r="E223" i="6" l="1"/>
  <c r="F222" i="6"/>
  <c r="D223" i="6"/>
  <c r="E224" i="6" l="1"/>
  <c r="D224" i="6"/>
  <c r="F223" i="6"/>
  <c r="E225" i="6" l="1"/>
  <c r="F224" i="6"/>
  <c r="D225" i="6"/>
  <c r="E226" i="6" l="1"/>
  <c r="F225" i="6"/>
  <c r="D226" i="6"/>
  <c r="E227" i="6" l="1"/>
  <c r="D227" i="6"/>
  <c r="F226" i="6"/>
  <c r="E228" i="6" l="1"/>
  <c r="D228" i="6"/>
  <c r="F227" i="6"/>
  <c r="E229" i="6" l="1"/>
  <c r="F228" i="6"/>
  <c r="D229" i="6"/>
  <c r="E230" i="6" l="1"/>
  <c r="D230" i="6"/>
  <c r="F229" i="6"/>
  <c r="E231" i="6" l="1"/>
  <c r="F230" i="6"/>
  <c r="D231" i="6"/>
  <c r="E232" i="6" l="1"/>
  <c r="F231" i="6"/>
  <c r="D232" i="6"/>
  <c r="E248" i="6" s="1"/>
  <c r="E249" i="6" s="1"/>
  <c r="E233" i="6" l="1"/>
  <c r="F232" i="6"/>
  <c r="D233" i="6"/>
  <c r="E234" i="6" s="1"/>
  <c r="F233" i="6" l="1"/>
  <c r="D234" i="6"/>
  <c r="G39" i="8" l="1"/>
  <c r="D235" i="6"/>
  <c r="F234" i="6"/>
  <c r="E235" i="6"/>
  <c r="B39" i="8"/>
  <c r="D253" i="6" l="1"/>
  <c r="D256" i="6"/>
  <c r="E254" i="6"/>
  <c r="G44" i="8"/>
  <c r="D254" i="6"/>
  <c r="F253" i="6"/>
  <c r="D239" i="6"/>
  <c r="D250" i="6"/>
  <c r="E239" i="6"/>
  <c r="F235" i="6"/>
  <c r="E236" i="6"/>
  <c r="D236" i="6"/>
  <c r="D39" i="8"/>
  <c r="J39" i="8" s="1"/>
  <c r="D259" i="6" l="1"/>
  <c r="F259" i="6" s="1"/>
  <c r="G43" i="8"/>
  <c r="E257" i="6"/>
  <c r="G45" i="8"/>
  <c r="F256" i="6"/>
  <c r="D257" i="6"/>
  <c r="D240" i="6"/>
  <c r="G40" i="8"/>
  <c r="D44" i="8"/>
  <c r="J44" i="8" s="1"/>
  <c r="E255" i="6"/>
  <c r="F254" i="6"/>
  <c r="D255" i="6"/>
  <c r="E259" i="6" s="1"/>
  <c r="E251" i="6"/>
  <c r="D251" i="6"/>
  <c r="E240" i="6"/>
  <c r="F239" i="6"/>
  <c r="D241" i="6"/>
  <c r="D242" i="6" s="1"/>
  <c r="F240" i="6"/>
  <c r="E237" i="6"/>
  <c r="D237" i="6"/>
  <c r="E241" i="6" l="1"/>
  <c r="F255" i="6"/>
  <c r="E258" i="6"/>
  <c r="D258" i="6"/>
  <c r="F258" i="6" s="1"/>
  <c r="D40" i="8"/>
  <c r="J40" i="8" s="1"/>
  <c r="F257" i="6"/>
  <c r="E260" i="6"/>
  <c r="D260" i="6"/>
  <c r="F260" i="6" s="1"/>
  <c r="D45" i="8"/>
  <c r="J45" i="8" s="1"/>
  <c r="E252" i="6"/>
  <c r="F251" i="6"/>
  <c r="D252" i="6"/>
  <c r="F252" i="6" s="1"/>
  <c r="G41" i="8"/>
  <c r="E243" i="6"/>
  <c r="F242" i="6"/>
  <c r="D243" i="6"/>
  <c r="F241" i="6"/>
  <c r="D264" i="6"/>
  <c r="F237" i="6"/>
  <c r="D238" i="6"/>
  <c r="D261" i="6" s="1"/>
  <c r="E238" i="6"/>
  <c r="G46" i="8" l="1"/>
  <c r="D41" i="8"/>
  <c r="J41" i="8" s="1"/>
  <c r="E262" i="6"/>
  <c r="D262" i="6"/>
  <c r="F261" i="6"/>
  <c r="D244" i="6"/>
  <c r="E244" i="6"/>
  <c r="F243" i="6"/>
  <c r="F264" i="6"/>
  <c r="E265" i="6"/>
  <c r="F238" i="6"/>
  <c r="D46" i="8" l="1"/>
  <c r="J46" i="8" s="1"/>
  <c r="E263" i="6"/>
  <c r="D263" i="6"/>
  <c r="F263" i="6" s="1"/>
  <c r="F262" i="6"/>
  <c r="E245" i="6"/>
  <c r="F244" i="6"/>
  <c r="D245" i="6"/>
  <c r="D265" i="6"/>
  <c r="E246" i="6" l="1"/>
  <c r="F245" i="6"/>
  <c r="D266" i="6"/>
  <c r="F265" i="6"/>
  <c r="E266" i="6"/>
  <c r="E267" i="6" l="1"/>
  <c r="D267" i="6"/>
  <c r="F266" i="6"/>
  <c r="E269" i="6" l="1"/>
  <c r="F267" i="6"/>
  <c r="D269" i="6"/>
  <c r="E268" i="6"/>
  <c r="E270" i="6" l="1"/>
  <c r="D270" i="6"/>
  <c r="F269" i="6"/>
  <c r="E271" i="6" l="1"/>
  <c r="D271" i="6"/>
  <c r="F270" i="6"/>
  <c r="E272" i="6" l="1"/>
  <c r="D272" i="6"/>
  <c r="F271" i="6"/>
  <c r="E273" i="6" l="1"/>
  <c r="F272" i="6"/>
  <c r="D273" i="6"/>
  <c r="E274" i="6" l="1"/>
  <c r="D274" i="6"/>
  <c r="F273" i="6"/>
  <c r="E275" i="6" l="1"/>
  <c r="D275" i="6"/>
  <c r="F274" i="6"/>
  <c r="E276" i="6" l="1"/>
  <c r="F275" i="6"/>
  <c r="D276" i="6"/>
  <c r="E277" i="6" l="1"/>
  <c r="F276" i="6"/>
  <c r="D277" i="6"/>
  <c r="E278" i="6" l="1"/>
  <c r="F277" i="6"/>
  <c r="D278" i="6"/>
  <c r="E279" i="6" l="1"/>
  <c r="F278" i="6"/>
  <c r="D279" i="6"/>
  <c r="E281" i="6" l="1"/>
  <c r="F279" i="6"/>
  <c r="D281" i="6"/>
  <c r="E280" i="6"/>
  <c r="F281" i="6" l="1"/>
  <c r="E282" i="6"/>
  <c r="D282" i="6"/>
  <c r="B52" i="8" l="1"/>
  <c r="E283" i="6"/>
  <c r="F282" i="6"/>
  <c r="D283" i="6"/>
  <c r="D284" i="6" l="1"/>
  <c r="F283" i="6"/>
  <c r="E284" i="6"/>
  <c r="F284" i="6" l="1"/>
  <c r="D285" i="6"/>
  <c r="E285" i="6"/>
  <c r="F285" i="6" l="1"/>
  <c r="D286" i="6"/>
  <c r="E286" i="6"/>
  <c r="E287" i="6" l="1"/>
  <c r="F286" i="6"/>
  <c r="D287" i="6"/>
  <c r="F287" i="6" l="1"/>
  <c r="D288" i="6"/>
  <c r="E288" i="6"/>
  <c r="E289" i="6" l="1"/>
  <c r="D289" i="6"/>
  <c r="F288" i="6"/>
  <c r="K23" i="8"/>
  <c r="E290" i="6" l="1"/>
  <c r="F289" i="6"/>
  <c r="D290" i="6"/>
  <c r="K55" i="8"/>
  <c r="D291" i="6" l="1"/>
  <c r="F290" i="6"/>
  <c r="E291" i="6"/>
  <c r="F291" i="6" l="1"/>
  <c r="D292" i="6"/>
  <c r="E292" i="6"/>
  <c r="K28" i="8"/>
  <c r="K39" i="8"/>
  <c r="F292" i="6" l="1"/>
  <c r="D293" i="6"/>
  <c r="E293" i="6"/>
  <c r="D294" i="6" l="1"/>
  <c r="E294" i="6"/>
  <c r="F293" i="6"/>
  <c r="D295" i="6" l="1"/>
  <c r="E295" i="6"/>
  <c r="F294" i="6"/>
  <c r="K38" i="8"/>
  <c r="D296" i="6" l="1"/>
  <c r="F295" i="6"/>
  <c r="E296" i="6"/>
  <c r="E297" i="6" l="1"/>
  <c r="F296" i="6"/>
  <c r="D297" i="6"/>
  <c r="E298" i="6" l="1"/>
  <c r="F297" i="6"/>
  <c r="D298" i="6"/>
  <c r="E299" i="6" l="1"/>
  <c r="D299" i="6"/>
  <c r="F298" i="6"/>
  <c r="E300" i="6" l="1"/>
  <c r="D300" i="6"/>
  <c r="F299" i="6"/>
  <c r="E301" i="6" l="1"/>
  <c r="D301" i="6"/>
  <c r="F300" i="6"/>
  <c r="E302" i="6" l="1"/>
  <c r="D302" i="6"/>
  <c r="F301" i="6"/>
  <c r="F302" i="6" l="1"/>
  <c r="D303" i="6"/>
  <c r="E303" i="6"/>
  <c r="D304" i="6" l="1"/>
  <c r="E304" i="6"/>
  <c r="F303" i="6"/>
  <c r="D305" i="6" l="1"/>
  <c r="F304" i="6"/>
  <c r="E305" i="6"/>
  <c r="F305" i="6" l="1"/>
  <c r="D306" i="6"/>
  <c r="E306" i="6"/>
  <c r="F306" i="6" l="1"/>
  <c r="E307" i="6"/>
  <c r="D307" i="6"/>
  <c r="E308" i="6" l="1"/>
  <c r="F307" i="6"/>
  <c r="D308" i="6"/>
  <c r="F308" i="6" l="1"/>
  <c r="D309" i="6"/>
  <c r="E309" i="6"/>
  <c r="E310" i="6" l="1"/>
  <c r="F309" i="6"/>
  <c r="D310" i="6"/>
  <c r="E311" i="6" l="1"/>
  <c r="F310" i="6"/>
  <c r="D311" i="6"/>
  <c r="D312" i="6" l="1"/>
  <c r="F311" i="6"/>
  <c r="E312" i="6"/>
  <c r="D313" i="6" l="1"/>
  <c r="E313" i="6"/>
  <c r="F312" i="6"/>
  <c r="F313" i="6" l="1"/>
  <c r="D314" i="6"/>
  <c r="E314" i="6"/>
  <c r="D315" i="6" l="1"/>
  <c r="F314" i="6"/>
  <c r="E315" i="6"/>
  <c r="D318" i="6"/>
  <c r="D319" i="6" l="1"/>
  <c r="F315" i="6"/>
  <c r="D316" i="6"/>
  <c r="E316" i="6"/>
  <c r="E317" i="6" l="1"/>
  <c r="D317" i="6"/>
  <c r="F316" i="6"/>
  <c r="D320" i="6"/>
  <c r="D321" i="6" l="1"/>
  <c r="F320" i="6"/>
  <c r="F317" i="6"/>
  <c r="E318" i="6"/>
  <c r="F318" i="6"/>
  <c r="E319" i="6"/>
  <c r="F319" i="6" l="1"/>
  <c r="E320" i="6"/>
  <c r="E321" i="6" s="1"/>
  <c r="E322" i="6" s="1"/>
  <c r="F321" i="6"/>
  <c r="D322" i="6"/>
  <c r="F322" i="6" l="1"/>
  <c r="D323" i="6"/>
  <c r="E323" i="6"/>
  <c r="D324" i="6" l="1"/>
  <c r="E324" i="6"/>
  <c r="F323" i="6"/>
  <c r="D325" i="6" l="1"/>
  <c r="F324" i="6"/>
  <c r="E325" i="6"/>
  <c r="F325" i="6" l="1"/>
  <c r="E326" i="6"/>
  <c r="D326" i="6"/>
  <c r="E327" i="6" l="1"/>
  <c r="F326" i="6"/>
  <c r="D327" i="6"/>
  <c r="F327" i="6" l="1"/>
  <c r="E328" i="6"/>
  <c r="D328" i="6"/>
  <c r="D329" i="6" l="1"/>
  <c r="E329" i="6"/>
  <c r="F328" i="6"/>
  <c r="E330" i="6" l="1"/>
  <c r="F329" i="6"/>
  <c r="D330" i="6"/>
  <c r="E331" i="6" l="1"/>
  <c r="F330" i="6"/>
  <c r="D331" i="6"/>
  <c r="D332" i="6" l="1"/>
  <c r="E332" i="6"/>
  <c r="F331" i="6"/>
  <c r="G52" i="8" l="1"/>
  <c r="F332" i="6"/>
  <c r="E333" i="6"/>
  <c r="F333" i="6" s="1"/>
  <c r="E334" i="6" l="1"/>
  <c r="D334" i="6"/>
  <c r="F334" i="6" l="1"/>
  <c r="D52" i="8"/>
  <c r="J52" i="8" s="1"/>
  <c r="E337" i="6" l="1"/>
  <c r="D337" i="6"/>
  <c r="D338" i="6" l="1"/>
  <c r="E338" i="6"/>
  <c r="F337" i="6"/>
  <c r="D339" i="6" l="1"/>
  <c r="F338" i="6"/>
  <c r="E339" i="6"/>
  <c r="F339" i="6" l="1"/>
  <c r="G55" i="8"/>
  <c r="E341" i="6" l="1"/>
  <c r="D341" i="6"/>
  <c r="D342" i="6" l="1"/>
  <c r="E342" i="6"/>
  <c r="D55" i="8"/>
  <c r="J55" i="8" s="1"/>
  <c r="E343" i="6" l="1"/>
  <c r="F342" i="6"/>
  <c r="D343" i="6"/>
  <c r="E344" i="6" l="1"/>
  <c r="F343" i="6"/>
  <c r="D344" i="6"/>
  <c r="E345" i="6" l="1"/>
  <c r="F344" i="6"/>
  <c r="D345" i="6"/>
  <c r="E346" i="6" l="1"/>
  <c r="D346" i="6"/>
  <c r="F345" i="6"/>
  <c r="E347" i="6" l="1"/>
  <c r="F346" i="6"/>
  <c r="D347" i="6"/>
  <c r="E348" i="6" l="1"/>
  <c r="D348" i="6"/>
  <c r="F347" i="6"/>
  <c r="E349" i="6" l="1"/>
  <c r="F348" i="6"/>
  <c r="D349" i="6"/>
  <c r="E350" i="6" l="1"/>
  <c r="D350" i="6"/>
  <c r="F349" i="6"/>
  <c r="D351" i="6" l="1"/>
  <c r="E351" i="6"/>
  <c r="F350" i="6"/>
  <c r="D363" i="6" l="1"/>
  <c r="D364" i="6" s="1"/>
  <c r="D365" i="6" s="1"/>
  <c r="D354" i="6"/>
  <c r="F351" i="6"/>
  <c r="E354" i="6"/>
  <c r="E355" i="6" l="1"/>
  <c r="F354" i="6"/>
  <c r="D355" i="6"/>
  <c r="F365" i="6"/>
  <c r="D366" i="6"/>
  <c r="D367" i="6" s="1"/>
  <c r="D368" i="6" s="1"/>
  <c r="E356" i="6" l="1"/>
  <c r="D356" i="6"/>
  <c r="F355" i="6"/>
  <c r="D357" i="6"/>
  <c r="E369" i="6"/>
  <c r="D369" i="6"/>
  <c r="F368" i="6"/>
  <c r="F357" i="6" l="1"/>
  <c r="E370" i="6"/>
  <c r="F369" i="6"/>
  <c r="D370" i="6"/>
  <c r="E357" i="6"/>
  <c r="F356" i="6"/>
  <c r="G56" i="8" l="1"/>
  <c r="E371" i="6"/>
  <c r="D371" i="6"/>
  <c r="E359" i="6" l="1"/>
  <c r="D359" i="6"/>
  <c r="D372" i="6"/>
  <c r="E372" i="6"/>
  <c r="D56" i="8" l="1"/>
  <c r="J56" i="8" s="1"/>
  <c r="E360" i="6"/>
  <c r="D360" i="6"/>
  <c r="F359" i="6"/>
  <c r="E361" i="6" l="1"/>
  <c r="F360" i="6"/>
  <c r="D361" i="6"/>
  <c r="E362" i="6" l="1"/>
  <c r="D362" i="6"/>
  <c r="F361" i="6"/>
  <c r="E363" i="6" l="1"/>
  <c r="F363" i="6" s="1"/>
  <c r="F362" i="6"/>
  <c r="E364" i="6" l="1"/>
  <c r="E365" i="6" s="1"/>
  <c r="E366" i="6" s="1"/>
  <c r="E367" i="6" s="1"/>
  <c r="E368" i="6" s="1"/>
  <c r="F364" i="6" l="1"/>
  <c r="F250" i="6"/>
  <c r="D43" i="8" l="1"/>
  <c r="J43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Родичев Роман Александрович</author>
  </authors>
  <commentList>
    <comment ref="I17" authorId="0" shapeId="0" xr:uid="{FDD3D0A8-0B66-44A4-8525-0121179E56C8}">
      <text>
        <r>
          <rPr>
            <sz val="14"/>
            <color indexed="81"/>
            <rFont val="Times New Roman"/>
            <family val="1"/>
            <charset val="204"/>
          </rPr>
          <t>1. Подтверждающие документы должны быть предоставлены в виде отдельных файлов;
2. Имя файла должно отражать суть документа. 
Например: "Форма № 10А", и т.д.;
3. Допускается архивация нескольких файлов;
4. Не допускаются ссылки на облачные хранилища.</t>
        </r>
      </text>
    </comment>
    <comment ref="M17" authorId="0" shapeId="0" xr:uid="{88A2D1F7-111E-48ED-A96D-D144056FC810}">
      <text>
        <r>
          <rPr>
            <sz val="14"/>
            <color indexed="81"/>
            <rFont val="Times New Roman"/>
            <family val="1"/>
            <charset val="204"/>
          </rPr>
          <t>Справочно:
Критерии № 1.1-3.2 являются отборочными: если после заполнения поля "ответ участника" в столбце "М" результат проставлен как "недопуск", участнику необходимо проверить полноту предоставленной информации в соответствии с критерием.
Недопуск по меньшей мере по одному из отборочных критериев является несоответствием требований по предмету ПКО.</t>
        </r>
      </text>
    </comment>
  </commentList>
</comments>
</file>

<file path=xl/sharedStrings.xml><?xml version="1.0" encoding="utf-8"?>
<sst xmlns="http://schemas.openxmlformats.org/spreadsheetml/2006/main" count="1285" uniqueCount="367">
  <si>
    <t>Полнота представленных документов</t>
  </si>
  <si>
    <t>Кадровый состав</t>
  </si>
  <si>
    <t>Наличие существенных замечаний к  документации</t>
  </si>
  <si>
    <t>от 3 до 5 лет</t>
  </si>
  <si>
    <t>от 5 до 10 лет</t>
  </si>
  <si>
    <t>свыше 10 лет</t>
  </si>
  <si>
    <t>Да</t>
  </si>
  <si>
    <t>Нет</t>
  </si>
  <si>
    <t xml:space="preserve">Да </t>
  </si>
  <si>
    <t>Представитель компании в г. Иркутске</t>
  </si>
  <si>
    <t>Привлечение субподрядчиков (соотношение штатных и внештатных сотрудников)</t>
  </si>
  <si>
    <t>Форма документа</t>
  </si>
  <si>
    <t>менее 50%</t>
  </si>
  <si>
    <t xml:space="preserve">Справка о системе операционного контроля </t>
  </si>
  <si>
    <t>Имеются ли непогашенные претензии со стороны Заказчиков?</t>
  </si>
  <si>
    <t>ПРЕДВАРИТЕЛЬНОЙ КВАЛИФИКАЦИИ КОНТРАГЕНТОВ</t>
  </si>
  <si>
    <t xml:space="preserve">Наименование предквалификации: </t>
  </si>
  <si>
    <t>Статус поставщика:</t>
  </si>
  <si>
    <t>Общие вопросы:</t>
  </si>
  <si>
    <t>Перечень персонала (монтажники/сборщики)</t>
  </si>
  <si>
    <t>Копии документов, заверенные печатью организации и подписью руководителя.pdf</t>
  </si>
  <si>
    <t>Репутационные сведения</t>
  </si>
  <si>
    <t>Форма, заверенная печатью организации и подписью руководителя.pdf</t>
  </si>
  <si>
    <t xml:space="preserve">Соответствие документов требованиям </t>
  </si>
  <si>
    <t>Копии писем от заказчиков аудита, Форма, заверенная печатью организации и подписью руководителя.pdf</t>
  </si>
  <si>
    <t>Форма № 14</t>
  </si>
  <si>
    <t xml:space="preserve">Форма № 15  </t>
  </si>
  <si>
    <t xml:space="preserve">Форма № 19  </t>
  </si>
  <si>
    <t xml:space="preserve">Форма № Основная </t>
  </si>
  <si>
    <t>Форма № 5</t>
  </si>
  <si>
    <t>Форма № 11</t>
  </si>
  <si>
    <t xml:space="preserve">Форма № 10  </t>
  </si>
  <si>
    <t xml:space="preserve">Форма № 16  </t>
  </si>
  <si>
    <t>Форма № 17</t>
  </si>
  <si>
    <t xml:space="preserve">Форма № 18 </t>
  </si>
  <si>
    <t xml:space="preserve">Форма № 18А </t>
  </si>
  <si>
    <t>Опыт работы с применением сборки-сварки для ОПО</t>
  </si>
  <si>
    <t>Форма № 20</t>
  </si>
  <si>
    <t>Копии документов, заверенные печатью организации и подписью руководителя.pdf
Фото в формате .jpg</t>
  </si>
  <si>
    <t>Вид критерия</t>
  </si>
  <si>
    <t>Виды критериев</t>
  </si>
  <si>
    <t>Обязательный</t>
  </si>
  <si>
    <t>Оценочный</t>
  </si>
  <si>
    <t>Информационный</t>
  </si>
  <si>
    <t>Результат</t>
  </si>
  <si>
    <t>Допуск</t>
  </si>
  <si>
    <t>Недопуск</t>
  </si>
  <si>
    <t>Обязательные критерии</t>
  </si>
  <si>
    <t>Оценочные критерии</t>
  </si>
  <si>
    <t>менее 3 лет</t>
  </si>
  <si>
    <t>Достаточное кол-во / Соответствие</t>
  </si>
  <si>
    <t>Недостаточное кол-во / Несоответствие</t>
  </si>
  <si>
    <t>Информационные данные</t>
  </si>
  <si>
    <t>менее 10%</t>
  </si>
  <si>
    <t>от 10 до 20%</t>
  </si>
  <si>
    <t>от 20 до 50%</t>
  </si>
  <si>
    <t>свыше 50%</t>
  </si>
  <si>
    <t>свыше 4</t>
  </si>
  <si>
    <t>свыше 85%</t>
  </si>
  <si>
    <t>свыше 60%</t>
  </si>
  <si>
    <t>-</t>
  </si>
  <si>
    <t>Оптимальна, замечаний нет</t>
  </si>
  <si>
    <t>Наличие мелких замечаний</t>
  </si>
  <si>
    <t>Наличие серьезных замечаний</t>
  </si>
  <si>
    <t>Наличие сертификатов на заявленную продукцию и/или ТУ</t>
  </si>
  <si>
    <t>Возраст компании</t>
  </si>
  <si>
    <t>Гарантии и обязательства</t>
  </si>
  <si>
    <t>1 или отсутствие</t>
  </si>
  <si>
    <t>более 1</t>
  </si>
  <si>
    <t>Организационная структура и кадры</t>
  </si>
  <si>
    <t>Копии свидетельств заверенные печатью организации и подписью руководителя.pdf</t>
  </si>
  <si>
    <t>Сведения о системе менеджмента в области охраны труда на соответствие OHSAS 18001</t>
  </si>
  <si>
    <t>Ответ участника</t>
  </si>
  <si>
    <t xml:space="preserve">Форма № 23  </t>
  </si>
  <si>
    <t>Технический аудит</t>
  </si>
  <si>
    <t>Не рекомендован</t>
  </si>
  <si>
    <t>Результат проведения технического аудита</t>
  </si>
  <si>
    <t>Рекомендован</t>
  </si>
  <si>
    <t>Рекомендован с планом корректирующих мероприятий</t>
  </si>
  <si>
    <t>Согласие принять условия типовой формы договора и подписать его без протокола разногласий</t>
  </si>
  <si>
    <t>Опыт работы по предмету предквалификации официального представителя изготовителя</t>
  </si>
  <si>
    <t>Соответствует</t>
  </si>
  <si>
    <t>Частично соответствует</t>
  </si>
  <si>
    <t>Не соответствует</t>
  </si>
  <si>
    <t>Заявление о добросовестности контрагента</t>
  </si>
  <si>
    <t>равно или свыше 3 лет</t>
  </si>
  <si>
    <t>меньше или равно 2</t>
  </si>
  <si>
    <t>меньше или равно 3</t>
  </si>
  <si>
    <t>меньше или равно 4</t>
  </si>
  <si>
    <t>Выписка из СРО</t>
  </si>
  <si>
    <t>Стаж сотрудников, привлекаемых к данному проекту</t>
  </si>
  <si>
    <t>Форма, заверенная печатью организации и подписью руководителя.pdf, Анкета удовлетворенности (заполняется тех.экспертом)</t>
  </si>
  <si>
    <t>Форма № 6</t>
  </si>
  <si>
    <t>Количество текущих и запланированных проектов</t>
  </si>
  <si>
    <t>Форма № 7</t>
  </si>
  <si>
    <t>Сведения о системе менеджмента качества  на соответствие требованиям системе ISO 9000</t>
  </si>
  <si>
    <t>Опыт работы по сварочно-монтажным работам за предшествующие 3 года</t>
  </si>
  <si>
    <t>от 8 до 15 человек</t>
  </si>
  <si>
    <t>свыше 15 человек</t>
  </si>
  <si>
    <t>от 3 до 5</t>
  </si>
  <si>
    <t>от 6 до 10</t>
  </si>
  <si>
    <t>свыше 10</t>
  </si>
  <si>
    <t>В чем заключается конкурентное преимущество предприятия?</t>
  </si>
  <si>
    <t>Оценка производственной строительной испытательной лаборатории (собственная лаборатория и ее соответствие требованиям / привлечение сторонней лаборатории)</t>
  </si>
  <si>
    <t>Оценка соответствия сварочного производства</t>
  </si>
  <si>
    <t>Не применимо</t>
  </si>
  <si>
    <t>Применимость</t>
  </si>
  <si>
    <t>№</t>
  </si>
  <si>
    <t>Варианты оценки экспертов</t>
  </si>
  <si>
    <t>Варианты ответов участников</t>
  </si>
  <si>
    <t>Наличие разрешений / лицензии на вид деятельности</t>
  </si>
  <si>
    <t xml:space="preserve"> </t>
  </si>
  <si>
    <t>Наличие собственной лаборатории</t>
  </si>
  <si>
    <t>Привлечение сторонней лаборатории</t>
  </si>
  <si>
    <t>Отсутствие лаборатории</t>
  </si>
  <si>
    <t>Не соответствует требованиям</t>
  </si>
  <si>
    <t>Соответствует требованиям</t>
  </si>
  <si>
    <t>Система контроля качества</t>
  </si>
  <si>
    <t>1 уровень до 60 млн. руб.</t>
  </si>
  <si>
    <t>2 уровень, до 500 млн. руб.</t>
  </si>
  <si>
    <t>3 уровень, до 3000 млн. руб.</t>
  </si>
  <si>
    <t>Сведения о системе экологического менеджмента на соответствие требованиям ISO 14001</t>
  </si>
  <si>
    <t>пункт</t>
  </si>
  <si>
    <t>Раздел</t>
  </si>
  <si>
    <t>Информация о ранее проведенных технических аудитах (кроме ООО «ИНК»)</t>
  </si>
  <si>
    <t xml:space="preserve">Нормы, стандарты, лицензии, сертификаты, патенты. </t>
  </si>
  <si>
    <t>Результат допуск/недопуск</t>
  </si>
  <si>
    <t>Результат оценки</t>
  </si>
  <si>
    <t>УДАЛИТЬ СТОЛБЕЦ</t>
  </si>
  <si>
    <t>УДАЛИТЬ СТОЛБЦЫ</t>
  </si>
  <si>
    <t>Структура предоставлена</t>
  </si>
  <si>
    <t>Структура не предоставлена</t>
  </si>
  <si>
    <t>Ответ в свободной форме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</si>
  <si>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</si>
  <si>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Место для логотипа Компании</t>
  </si>
  <si>
    <t>Отрасль:</t>
  </si>
  <si>
    <t>Число работников:</t>
  </si>
  <si>
    <t>Копии действующих аттестационных удостоверений НАКС сварщиков с протоколами,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</si>
  <si>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Документ приложен к заявке</t>
  </si>
  <si>
    <t>Форма № 12
Форма № 13</t>
  </si>
  <si>
    <t>Результат / Комментарий участника</t>
  </si>
  <si>
    <t>Необходимо заполнить ячейки, выделенные желтым цветом. В случае необходимости комментарий можно оставить в последнем столбце.</t>
  </si>
  <si>
    <t>___ шт., ____ кв.м</t>
  </si>
  <si>
    <t>___ ед.</t>
  </si>
  <si>
    <t>Наименование участника:</t>
  </si>
  <si>
    <t>Статус участника:</t>
  </si>
  <si>
    <t>Ответственный эксперт</t>
  </si>
  <si>
    <t>УКАЗАТЬ</t>
  </si>
  <si>
    <t>Организатор ПКО</t>
  </si>
  <si>
    <t>Иные существенные замечания, особое мнение эксперта</t>
  </si>
  <si>
    <t>Существенные замечания</t>
  </si>
  <si>
    <t>Не влияет на итоговую оценку</t>
  </si>
  <si>
    <t>Незначительно влияет на оценку (-5%)</t>
  </si>
  <si>
    <t>Существенно влияет на оценку (-10%)</t>
  </si>
  <si>
    <t>Все эксперты</t>
  </si>
  <si>
    <t>Вид деятельности</t>
  </si>
  <si>
    <t>ТМЦ</t>
  </si>
  <si>
    <t>общее</t>
  </si>
  <si>
    <t>Прочие сведения</t>
  </si>
  <si>
    <t>Готовность к переходу на электронный документооборот при заключении договоров</t>
  </si>
  <si>
    <t>Использование собственного автопарка, привлечение сторонних перевозчиков для выполнения работ</t>
  </si>
  <si>
    <t>Собственные ТС</t>
  </si>
  <si>
    <t>Привлечение стороннего перевозчика</t>
  </si>
  <si>
    <t>Собственные ТС и сторонний перевозчик</t>
  </si>
  <si>
    <t>Производственные процессы, переданные на аутсорсинг</t>
  </si>
  <si>
    <t>В зависимости от статуса участника:</t>
  </si>
  <si>
    <t>Копии сертификатов на заявленную продукцию, ТУ.pdf</t>
  </si>
  <si>
    <t xml:space="preserve">Изготовитель </t>
  </si>
  <si>
    <t>менее 1 года</t>
  </si>
  <si>
    <t>Общие и репутационные сведения, опыт выполнения аналогичных поставок, работ, услуг</t>
  </si>
  <si>
    <t>равно или свыше 1 года</t>
  </si>
  <si>
    <t>Форма № 10А,
Форма № 24</t>
  </si>
  <si>
    <t>Код НСИ</t>
  </si>
  <si>
    <t>Производственные площади (количество, площадь, аренда/собственность)</t>
  </si>
  <si>
    <t>Основное станочное оборудование</t>
  </si>
  <si>
    <t>Копии документов, заверенные печатью организации и подписью руководителя.pdf
Фото в формате .jpg, Видео обзор производственной площадки</t>
  </si>
  <si>
    <t>Испытательный участок (оценка количества, площади, состава оборудования для проведения испытаний)</t>
  </si>
  <si>
    <t>Испытательный участок (количество, площадь, аренда/собственность)</t>
  </si>
  <si>
    <t>Испытательное оборудование, для подтверждения качества выпускаемой продукции</t>
  </si>
  <si>
    <t>Офисные площади, участки складирования и отгрузки материалов, уровень автоматизации производства</t>
  </si>
  <si>
    <t>Офисные площади (количество и площадь)</t>
  </si>
  <si>
    <t>Участок складирования материалов (количество и площадь)</t>
  </si>
  <si>
    <t>Изолятор брака (количество и площадь)</t>
  </si>
  <si>
    <t>Участок отгрузки (количество и площадь)</t>
  </si>
  <si>
    <t>Уровень автоматизации производства и основных технологических линий</t>
  </si>
  <si>
    <t>Наличие службы контроля качества (ОТК)</t>
  </si>
  <si>
    <t xml:space="preserve">Копия Приказа, заверенная печатью организации и подписью руководителя.pdf 
Удостоверения ВИК на специалистов ОТК.pdf </t>
  </si>
  <si>
    <t>Приказ о назначении комиссии по входному контролю</t>
  </si>
  <si>
    <t>Копия Приказа, заверенная печатью организации и подписью руководителя.pdf</t>
  </si>
  <si>
    <t>Письмо на фирменном бланке организации за подписью руководителя о возможности перехода на электронный документооборот</t>
  </si>
  <si>
    <t>Сертификат соответствия ТР ТС, заверенный печатью организации и подписью руководителя.pdf</t>
  </si>
  <si>
    <t>Программное обеспечение используемое для проектирования / конструирования / моделирования</t>
  </si>
  <si>
    <t>Форма № 22</t>
  </si>
  <si>
    <t>ПРИ ПУБЛИКАЦИИ УДАЛИТЬ ЭТУ СТРОКУ, ПОСТАВИТЬ ЗАЩИТУ ЛИСТА - 0000</t>
  </si>
  <si>
    <t>Тупальский А.В.</t>
  </si>
  <si>
    <t>Критерий оценки</t>
  </si>
  <si>
    <t>1)</t>
  </si>
  <si>
    <t>Номенклатура</t>
  </si>
  <si>
    <t>=ЕСЛИ(M85&gt;0;1;0)</t>
  </si>
  <si>
    <t>Наличие действительного сертификата (свидетельства) дилера/официального представителя или иной документ, выпущенный производителем и подтверждающий дилерские полномочия/полномочия официального представителя, Наличие сертификатов на заявленную продукцию и/или ТУ</t>
  </si>
  <si>
    <t>Документы, подтверждающие статус официального предствителя производителя.pdf и Копии сертификатов на заявленную продукцию, ТУ.pdf</t>
  </si>
  <si>
    <t>отсутствует</t>
  </si>
  <si>
    <t>Информационный блок</t>
  </si>
  <si>
    <t>Критерии оценки</t>
  </si>
  <si>
    <t>Документы и формы</t>
  </si>
  <si>
    <t>Сведения о системе оценки качества строительства  на соответствие требованиям ГОСТ Р ИСО 9001 (ISO 9001):</t>
  </si>
  <si>
    <t>Авдеев А.Н</t>
  </si>
  <si>
    <t>Копии свидетельств заверенные печатью организации и подписью руководителя,
Политика в области качества, Внутренние нормативные документы регламентирующие соответствие системы контроля качества, информация о проведении аудитов по системе качества.pdf</t>
  </si>
  <si>
    <t>ЛИСТ САМООЦЕНКИ</t>
  </si>
  <si>
    <t>Количество не урегулированных претензий по качеству продукции/работ/услуг, в судебном порядке</t>
  </si>
  <si>
    <t>Подтверждающие документы</t>
  </si>
  <si>
    <t>Номенклатура ТМЦ</t>
  </si>
  <si>
    <t>Перечень аттестованного в НАКС персонала (сварщики)</t>
  </si>
  <si>
    <t>Перечень аттестованного в НАКС персонала (специалисты сварочного производства II-IV уровня)</t>
  </si>
  <si>
    <t>Перечень аттестованного на право проведения визуального и измерительного контроля персонала</t>
  </si>
  <si>
    <t>Перечень аттестованного в НАКС сварочного оборудования, необходимого для выполнения заявленных видов работ</t>
  </si>
  <si>
    <t>Свидетельство (НАКС) о готовности организации-заявителя к использованию аттестованной технологии сварки в соответствии с требованиями РД 03-615-03</t>
  </si>
  <si>
    <t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</t>
  </si>
  <si>
    <t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</si>
  <si>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</si>
  <si>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сварочного оборудования,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</si>
  <si>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технологий сварки,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</si>
  <si>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 xml:space="preserve">Наличие службы строительного контроля </t>
  </si>
  <si>
    <t>Копия Приказов, Положения, Должностных инструкций, заверенные печатью организации и подписью руководителя.pdf</t>
  </si>
  <si>
    <t>Форма "Заявление о добросовестности"</t>
  </si>
  <si>
    <t>Письмо на фирменном бланке организации за подписью руководителя с указанием выполненных работ, оказанных услуг и наличия нареканий/претензий</t>
  </si>
  <si>
    <t>Письмо на фирменном бланке организации за подписью руководителя о согласии / несогласии с типовой формой договора</t>
  </si>
  <si>
    <t>Оценка организатора, тех.эксперта</t>
  </si>
  <si>
    <t>Организационная структура</t>
  </si>
  <si>
    <t>Участок изготовления продукции (оценка количества, площади, состава оборудования для изготовления)</t>
  </si>
  <si>
    <t>Условия гарантийного и постгарантийного обслуживания продукции</t>
  </si>
  <si>
    <t>Наличие службы контроля качества (начальник СКК, инженеры)</t>
  </si>
  <si>
    <t>Копия Приказов назначения, положение о службе, должностных инструкций, заверенные печатью организации и подписью руководителя.pdf</t>
  </si>
  <si>
    <t>Форма № 9</t>
  </si>
  <si>
    <t>Форма № 9А</t>
  </si>
  <si>
    <t>Требования к сварочному производству</t>
  </si>
  <si>
    <t>менее 6 чел.</t>
  </si>
  <si>
    <t>равно или свыше 6 чел.</t>
  </si>
  <si>
    <t>менее 3 чел.</t>
  </si>
  <si>
    <t>равно или свыше 3 чел.</t>
  </si>
  <si>
    <t>менее 4 чел.</t>
  </si>
  <si>
    <t>равно или свыше 4 чел.</t>
  </si>
  <si>
    <t>менее 6 ед.</t>
  </si>
  <si>
    <t>равно или свыше 6 ед.</t>
  </si>
  <si>
    <t>Процедура проведния входного контроля</t>
  </si>
  <si>
    <t>Копии следующих документов, заверенных печатью организации и подписью руководителя.pdf
1. Утвержденная процедура проведения входного контроля.
3. Перечень материалов, подлежащих входному контролю с указанием объема контроля.</t>
  </si>
  <si>
    <t>Процедура проведения приемки (в т.ч. окончательный контроль, контрольная сборка и пр.)</t>
  </si>
  <si>
    <t>Копия процедуры проведения приемки, заверенная печатью организации и подписью руководителя.pdf</t>
  </si>
  <si>
    <t>Привлечение сторонней организации, с обеспечением контроля</t>
  </si>
  <si>
    <t>Наличие паспорта в соответствии с ГОСТ ___</t>
  </si>
  <si>
    <t>Паспорт в соответствии с ГОСТ ____.pdf</t>
  </si>
  <si>
    <t>Мымрин С.П.</t>
  </si>
  <si>
    <t>УКАЗАТЬ ЧИСЛО</t>
  </si>
  <si>
    <t>Наличие производственного досье</t>
  </si>
  <si>
    <t>Производственное досье,  заверенное печатью организации и подписью руководителя.pdf</t>
  </si>
  <si>
    <t>Литейное производство  (оценка наличия собственного производства)</t>
  </si>
  <si>
    <t>Производственные площади (количество, площадь, аренда/собственность), литейное оборудование</t>
  </si>
  <si>
    <t>Поясняющее письмо, фото, договор на приобретении готовых литейных изделий, сертификаты качества на приобретаемую продукцию и т.п.</t>
  </si>
  <si>
    <t xml:space="preserve">Форма № 10, Форма № 11 </t>
  </si>
  <si>
    <t>Собственное производство</t>
  </si>
  <si>
    <t>Приобретение готовых литых изделий</t>
  </si>
  <si>
    <t>Не используется</t>
  </si>
  <si>
    <t>Выписка из ЕГРЮЛ, сроком давности не более 30 дней до дня предоставления документов</t>
  </si>
  <si>
    <t>Возможна ли поставка продукции на Опытно Промысловые Испытания (ОПИ)?</t>
  </si>
  <si>
    <t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 в течении месяца с момента получения уведомления о проведении технического аудита</t>
  </si>
  <si>
    <t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 в течении месяца с момента получения уведомления о проведении технического аудита.pdf</t>
  </si>
  <si>
    <t xml:space="preserve">Приложение к п. </t>
  </si>
  <si>
    <t>Оценка лабораторий по испытанию и/или контролю материалов (Лаборатория неразрушающего контроля ЛНК, лаборатория разрушающих и других методов испытаний ЛРИ), производственной строительной испытательной лаборатории, электротехнической лаборатории</t>
  </si>
  <si>
    <t xml:space="preserve">Наличие сертификата соответствия ТР ТС ___ на выпускаемую продукцию и комплектующие (в случае, если применимо к предмету предквалификации) </t>
  </si>
  <si>
    <t>Требуется для всех</t>
  </si>
  <si>
    <t>Не требуется при наличии опыта ИНК</t>
  </si>
  <si>
    <t>*в случае наличия опыта работы с ГК ИНК предоставление в составе заявки не требуется. Указанные документы могут быть запрошены при необходимости.</t>
  </si>
  <si>
    <t>Опыт работы с ИНК (оценка удовлетворенности заказчика)</t>
  </si>
  <si>
    <t>Услуги</t>
  </si>
  <si>
    <t>Наличие сертификата пожарной безопасности (с указанием в нем степени огнестойкости и класса конструктивной пожарной опасности здания С0), а также протокола проведения испытаний, указанного в предоставленном сертификате.</t>
  </si>
  <si>
    <t>Сертификат соответствия.pdf
Протокол проведения испытаний.pdf</t>
  </si>
  <si>
    <t>Копия Устава или Доверенности на уполномоченое лицо, заверенная печатью организации и подписью руководителя.pdf  / Документ, на основании которого действует лицо, направляющее документы.pdf</t>
  </si>
  <si>
    <t xml:space="preserve">Устав или Доверенность на уполномоченное лицо, предоставляющая право выступать от имени организации </t>
  </si>
  <si>
    <t>Выписка из ЕГРЮЛ, сроком давности не более 30 дней до дня предоставления документов.
В случае реорганизации предоставить сведения о прежнем ЮЛ (письмо на фирменном бланке организации с указанием причин реорганизации, выписку ЕГРЮЛ прежнего ЮЛ)</t>
  </si>
  <si>
    <t>Проведение контроля неразрушающего (собственная лаборатория по испытанию и/или контролю материалов и ее соответствие требованиям / привлечение сторонней лаборатории)</t>
  </si>
  <si>
    <t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</t>
  </si>
  <si>
    <t>Проведение контроля электротехнического (собственная лаборатория по испытанию и/или контролю материалов и ее соответствие требованиям / привлечение сторонней лаборатории)</t>
  </si>
  <si>
    <t>свыше 7</t>
  </si>
  <si>
    <t>Менее 3 дней</t>
  </si>
  <si>
    <t>Более 3 дней</t>
  </si>
  <si>
    <t xml:space="preserve">Форма № 6 </t>
  </si>
  <si>
    <t>Возможный срок подачи транспорта с даты подписания заявки</t>
  </si>
  <si>
    <t xml:space="preserve">Наличие договора страхования гражданской ответственности в ходе осуществления перевозочной деятельности </t>
  </si>
  <si>
    <t>Менее 7 кал. дней</t>
  </si>
  <si>
    <t>Более 7 кал. дней</t>
  </si>
  <si>
    <t>Перечень собственных транспортных средств, которые могут быть использованы для выполнения работ</t>
  </si>
  <si>
    <t>До 20 ТС</t>
  </si>
  <si>
    <t>20-50 ТС</t>
  </si>
  <si>
    <t>Свыше 50 ТС</t>
  </si>
  <si>
    <t>от 5 до 7 кал. Дней</t>
  </si>
  <si>
    <t>менее 3 кал. дней</t>
  </si>
  <si>
    <t>от 3 до 5 кал. дней</t>
  </si>
  <si>
    <t>Да (включая г. Усть-Кут)</t>
  </si>
  <si>
    <t>Да (Ирк. обл.)</t>
  </si>
  <si>
    <t>Представитель компании в г. Иркутск</t>
  </si>
  <si>
    <t>Оценка соответствия количества ТС</t>
  </si>
  <si>
    <t>Форма 10А</t>
  </si>
  <si>
    <t>Форма № 8</t>
  </si>
  <si>
    <t>Средний возраст транспортных средств</t>
  </si>
  <si>
    <t>До 3 лет</t>
  </si>
  <si>
    <t>От 3 - 7 лет</t>
  </si>
  <si>
    <t>Свыше 7 лет</t>
  </si>
  <si>
    <t>менее 2 лет</t>
  </si>
  <si>
    <t>более 2 лет</t>
  </si>
  <si>
    <t>от 5 до 7 кал. дней</t>
  </si>
  <si>
    <t>Перечень предоставляемых услуг</t>
  </si>
  <si>
    <t>Услуги автодоставки готовой продукции на экспорт</t>
  </si>
  <si>
    <t>Менее 5 000 тонн</t>
  </si>
  <si>
    <t>Более 5 000 тонн</t>
  </si>
  <si>
    <t>Наличие опыта перевозки грузов из Иркутской области, в частности из Усть-Кутского района в Китай за предыдущий год</t>
  </si>
  <si>
    <t>Вид экономической деятельности включает все или один из следующих кодов ОКВЭД: 
49.41 Деятельность автомобильного грузового транспорта, 
49.42 Предоставление услуг по перевозкам, 
52.29 Деятельность вспомогательная прочая, связанная с перевозками</t>
  </si>
  <si>
    <t>Транспортная компания</t>
  </si>
  <si>
    <t>Наличие систем спутникового мониторинга движения ТС</t>
  </si>
  <si>
    <t>Возможность осуществления перевозки без перегрузки груза</t>
  </si>
  <si>
    <t>Письмо на фирменном бланке организации за подписью руководителя о возможности осуществления перевозки без перегрузки груза</t>
  </si>
  <si>
    <t>Наличие опыта перевозок РФ – КНР за последний год без перегрузки груза</t>
  </si>
  <si>
    <t>Наличие разрешения на международную перевозку в Китай</t>
  </si>
  <si>
    <t>Наличие представителя в г.Усть-Куте</t>
  </si>
  <si>
    <t>Да, круглосуточная</t>
  </si>
  <si>
    <t>Наличие офиса/представительства в Китае</t>
  </si>
  <si>
    <t>Количество готовой продукции принятой к гарантированному вывозу в месяц. Указать значение в тоннах</t>
  </si>
  <si>
    <t>Менее 30%</t>
  </si>
  <si>
    <t>От 30-60%</t>
  </si>
  <si>
    <t>Свыше 60%</t>
  </si>
  <si>
    <t>Наличие базы перевалки на погранпереходе РФ-КНР</t>
  </si>
  <si>
    <t>0000006860</t>
  </si>
  <si>
    <t xml:space="preserve">Возможность осуществления перевозки без перегрузки груза </t>
  </si>
  <si>
    <t>Доля привлеченных транспортных средств в объеме всех ТС, которые могут быть использованы для выполнения работ</t>
  </si>
  <si>
    <t>Экспедитор</t>
  </si>
  <si>
    <t>Дополнительные сведения</t>
  </si>
  <si>
    <t>Согласие осуществлять обмен электронными документами по телекоммуникационным каналам связи (далее – электронный документооборот, ЭДО), подписанными квалифицированной электронной подписью</t>
  </si>
  <si>
    <t>Письмо на фирменном бланке организации за подписью руководителя о согласии/несогласии с ЭДО</t>
  </si>
  <si>
    <t>Копия разрешения на международную перевозку в Китай</t>
  </si>
  <si>
    <t>Письмо на фирменном бланке организации за подписью руководителя с укаханием характеристик базы перевалки (площади харения (крытое, открытое, теплое), сведения о крановой технике.pdf</t>
  </si>
  <si>
    <t>Географические зоны доставки грузов в гарантированных объемах из Усть-Кута в Китай</t>
  </si>
  <si>
    <t>Письмо на фирменном бланке организации за подписью руководителя с указанием объема и георгафических зон доставки по Китаю (городов) из Усть-Кута</t>
  </si>
  <si>
    <t>Форма, заверенная печатью организации и подписью руководителя.pdf
Организационная структура в свободной форме с указанием местонахождения и режима работы</t>
  </si>
  <si>
    <t xml:space="preserve">Форма, заверенная печатью организации и подписью руководителя.pdf
Организационная структура в свободной форме </t>
  </si>
  <si>
    <t>Форма, заверенная печатью организации и подписью руководителя.pdf
Организационная структура в свободной форме</t>
  </si>
  <si>
    <t>ПКО-7-23</t>
  </si>
  <si>
    <t>Предквалификационный отбор транспортных компаний для оказания услуг гарантированного вывоза автомобильным транспортом неопасной  готовой продукции ГК ИНК из г. Усть-Кут в Китай, упакованной в мешки на поддоне размером 1,1*1,3*1,5 метра, вес одного грузового места 1387 кг с учетом поддона в объеме до 1 500 тонн в месяц.</t>
  </si>
  <si>
    <t/>
  </si>
  <si>
    <t>Объем перевезенных грузов в Китай за предыдущий год в тентовых прицепах</t>
  </si>
  <si>
    <t>1. Форма, заверенная печатью организации и подписью руководителя.pdf
2. Гарантийное письмо о согласии предоставить информацию и возможность отслеживания двежения ТС (с грузом), по требованию</t>
  </si>
  <si>
    <t>Количество не урегулированных претензий по качеству услуг, в судебном порядке</t>
  </si>
  <si>
    <t>Менее 3</t>
  </si>
  <si>
    <t>От 3 до 5</t>
  </si>
  <si>
    <t>от 5 до 10</t>
  </si>
  <si>
    <t>Свыше 10</t>
  </si>
  <si>
    <t>4.1</t>
  </si>
  <si>
    <t>Общее количество транспортных средств (состав автопоезда тягач + прицеп), которые могут быть использованы для выполнения работ.
Указать количество собстенных и привлеченных транспортных средств</t>
  </si>
  <si>
    <t>Менее 20 ТС</t>
  </si>
  <si>
    <t>От 21 до 50 ТС</t>
  </si>
  <si>
    <t>От 51 до 100 ТС</t>
  </si>
  <si>
    <t>От 101 до 200 ТС</t>
  </si>
  <si>
    <t>От 201 ТС</t>
  </si>
  <si>
    <t>Стаж работы Руководителя компании (превышающее большинство)</t>
  </si>
  <si>
    <t>Стаж работы специалистов компании (превышающее большинство)</t>
  </si>
  <si>
    <t>Наличие диспетчерской службы (диспетчера)</t>
  </si>
  <si>
    <t>Наличие системы контроля качества оказываемых услуг</t>
  </si>
  <si>
    <t>Письмо на фирменном бланке с указанием имеющихся  внутренних процедур/мероприятий качества оказываемых услуг (Контроль движения авто/работы водителей/целостности груза/подготовки первичных документов/технической подготовки ТС/движения ТС, фотофиксации и т.д.)</t>
  </si>
  <si>
    <t>Письмо на фирменном бланке с указанием возможного количества привлеченных ТС с разбитием на тягачи и прицепы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</si>
</sst>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color theme="1"/>
      <name val="Arial"/>
      <family val="2"/>
      <charset val="128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0"/>
      <color rgb="FF0000CC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3333FF"/>
      <name val="Times New Roman"/>
      <family val="1"/>
    </font>
    <font>
      <sz val="11"/>
      <color theme="1"/>
      <name val="Arial"/>
      <family val="2"/>
      <charset val="128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3333FF"/>
      <name val="Times New Roman"/>
      <family val="1"/>
      <charset val="204"/>
    </font>
    <font>
      <b/>
      <sz val="11"/>
      <color rgb="FF0000CC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3333FF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sz val="10"/>
      <color rgb="FF92D050"/>
      <name val="Times New Roman"/>
      <family val="1"/>
    </font>
    <font>
      <sz val="10"/>
      <color theme="0"/>
      <name val="Cambria"/>
      <family val="1"/>
      <charset val="204"/>
    </font>
    <font>
      <b/>
      <sz val="11"/>
      <color rgb="FF92D050"/>
      <name val="Times New Roman"/>
      <family val="1"/>
      <charset val="204"/>
    </font>
    <font>
      <sz val="11"/>
      <color theme="0"/>
      <name val="Arial"/>
      <family val="2"/>
      <charset val="128"/>
    </font>
    <font>
      <sz val="14"/>
      <color theme="1"/>
      <name val="Times New Roman"/>
      <family val="1"/>
    </font>
    <font>
      <sz val="14"/>
      <color theme="1"/>
      <name val="Arial"/>
      <family val="2"/>
      <charset val="128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1"/>
      <color theme="1"/>
      <name val="Arial"/>
      <family val="2"/>
      <charset val="128"/>
    </font>
    <font>
      <sz val="9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FF00"/>
      <name val="Times New Roman"/>
      <family val="1"/>
    </font>
    <font>
      <b/>
      <sz val="14"/>
      <color rgb="FFFFFF00"/>
      <name val="Times New Roman"/>
      <family val="1"/>
      <charset val="204"/>
    </font>
    <font>
      <sz val="11"/>
      <color rgb="FFFFFF00"/>
      <name val="Arial"/>
      <family val="2"/>
      <charset val="128"/>
    </font>
    <font>
      <sz val="14"/>
      <color rgb="FFFFFF00"/>
      <name val="Arial"/>
      <family val="2"/>
      <charset val="128"/>
    </font>
    <font>
      <b/>
      <sz val="11"/>
      <color rgb="FFFFFF00"/>
      <name val="Times New Roman"/>
      <family val="1"/>
      <charset val="204"/>
    </font>
    <font>
      <sz val="10"/>
      <color rgb="FFFFFF00"/>
      <name val="Cambria"/>
      <family val="1"/>
      <charset val="204"/>
    </font>
    <font>
      <sz val="14"/>
      <color indexed="81"/>
      <name val="Times New Roman"/>
      <family val="1"/>
      <charset val="204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9"/>
      <name val="Times New Roman"/>
      <family val="1"/>
      <charset val="204"/>
    </font>
    <font>
      <sz val="8"/>
      <color rgb="FFC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/>
      <diagonal/>
    </border>
    <border>
      <left style="dashed">
        <color rgb="FFFF0000"/>
      </left>
      <right style="dashed">
        <color rgb="FFFF0000"/>
      </right>
      <top/>
      <bottom style="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9" fillId="0" borderId="0"/>
    <xf numFmtId="9" fontId="12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 wrapText="1"/>
    </xf>
    <xf numFmtId="9" fontId="19" fillId="0" borderId="0" xfId="0" applyNumberFormat="1" applyFont="1" applyAlignment="1">
      <alignment horizontal="center" vertical="center"/>
    </xf>
    <xf numFmtId="0" fontId="17" fillId="0" borderId="0" xfId="0" applyFont="1">
      <alignment vertical="center"/>
    </xf>
    <xf numFmtId="0" fontId="15" fillId="0" borderId="2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 wrapText="1"/>
    </xf>
    <xf numFmtId="9" fontId="19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7" fillId="4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vertical="center" wrapText="1"/>
    </xf>
    <xf numFmtId="0" fontId="19" fillId="0" borderId="2" xfId="0" applyFont="1" applyBorder="1">
      <alignment vertical="center"/>
    </xf>
    <xf numFmtId="0" fontId="15" fillId="2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49" fontId="15" fillId="2" borderId="2" xfId="0" applyNumberFormat="1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7" fillId="4" borderId="62" xfId="0" applyFont="1" applyFill="1" applyBorder="1" applyAlignment="1">
      <alignment horizontal="center" vertical="center" wrapText="1"/>
    </xf>
    <xf numFmtId="0" fontId="17" fillId="4" borderId="62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15" fillId="5" borderId="63" xfId="0" applyFont="1" applyFill="1" applyBorder="1" applyAlignment="1">
      <alignment horizontal="center" vertical="center" wrapText="1"/>
    </xf>
    <xf numFmtId="0" fontId="15" fillId="5" borderId="2" xfId="0" applyFont="1" applyFill="1" applyBorder="1">
      <alignment vertical="center"/>
    </xf>
    <xf numFmtId="0" fontId="18" fillId="5" borderId="2" xfId="0" applyFont="1" applyFill="1" applyBorder="1" applyAlignment="1">
      <alignment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vertical="center" wrapText="1"/>
    </xf>
    <xf numFmtId="9" fontId="19" fillId="5" borderId="2" xfId="0" applyNumberFormat="1" applyFont="1" applyFill="1" applyBorder="1" applyAlignment="1">
      <alignment horizontal="center" vertical="center"/>
    </xf>
    <xf numFmtId="0" fontId="27" fillId="0" borderId="0" xfId="0" applyFont="1" applyProtection="1">
      <alignment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2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vertical="center" wrapText="1"/>
      <protection locked="0" hidden="1"/>
    </xf>
    <xf numFmtId="0" fontId="1" fillId="0" borderId="0" xfId="0" applyFont="1" applyProtection="1">
      <alignment vertical="center"/>
      <protection locked="0"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vertical="center" wrapText="1"/>
      <protection locked="0" hidden="1"/>
    </xf>
    <xf numFmtId="0" fontId="22" fillId="0" borderId="0" xfId="0" applyFont="1" applyProtection="1">
      <alignment vertical="center"/>
      <protection locked="0" hidden="1"/>
    </xf>
    <xf numFmtId="1" fontId="34" fillId="0" borderId="0" xfId="0" applyNumberFormat="1" applyFont="1" applyAlignment="1" applyProtection="1">
      <alignment vertical="center" wrapText="1"/>
      <protection locked="0"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3" fillId="5" borderId="20" xfId="0" applyFont="1" applyFill="1" applyBorder="1" applyAlignment="1" applyProtection="1">
      <alignment horizontal="center" vertical="center" wrapText="1"/>
      <protection hidden="1"/>
    </xf>
    <xf numFmtId="0" fontId="10" fillId="3" borderId="18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10" fillId="3" borderId="59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22" fillId="2" borderId="52" xfId="0" applyFont="1" applyFill="1" applyBorder="1" applyAlignment="1" applyProtection="1">
      <alignment horizontal="center" vertical="center" wrapText="1"/>
      <protection locked="0"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0" fillId="5" borderId="20" xfId="0" applyFont="1" applyFill="1" applyBorder="1" applyAlignment="1" applyProtection="1">
      <alignment horizontal="center" vertical="center" wrapText="1"/>
      <protection hidden="1"/>
    </xf>
    <xf numFmtId="0" fontId="24" fillId="2" borderId="52" xfId="0" applyFont="1" applyFill="1" applyBorder="1" applyAlignment="1" applyProtection="1">
      <alignment horizontal="center" vertical="center" wrapText="1"/>
      <protection locked="0" hidden="1"/>
    </xf>
    <xf numFmtId="0" fontId="24" fillId="2" borderId="54" xfId="0" applyFont="1" applyFill="1" applyBorder="1" applyAlignment="1" applyProtection="1">
      <alignment horizontal="center" vertical="center" wrapText="1"/>
      <protection locked="0" hidden="1"/>
    </xf>
    <xf numFmtId="0" fontId="30" fillId="0" borderId="68" xfId="0" applyFont="1" applyBorder="1" applyAlignment="1" applyProtection="1">
      <alignment horizontal="center" vertical="center" wrapText="1"/>
      <protection locked="0" hidden="1"/>
    </xf>
    <xf numFmtId="0" fontId="21" fillId="5" borderId="20" xfId="0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 applyProtection="1">
      <alignment wrapText="1"/>
      <protection hidden="1"/>
    </xf>
    <xf numFmtId="0" fontId="39" fillId="0" borderId="2" xfId="0" applyFont="1" applyBorder="1">
      <alignment vertical="center"/>
    </xf>
    <xf numFmtId="0" fontId="19" fillId="0" borderId="17" xfId="0" applyFont="1" applyBorder="1" applyAlignment="1">
      <alignment vertical="center" wrapText="1"/>
    </xf>
    <xf numFmtId="0" fontId="18" fillId="0" borderId="24" xfId="0" applyFont="1" applyBorder="1" applyAlignment="1">
      <alignment horizontal="center" vertical="center" wrapText="1"/>
    </xf>
    <xf numFmtId="9" fontId="19" fillId="0" borderId="63" xfId="0" applyNumberFormat="1" applyFont="1" applyBorder="1" applyAlignment="1">
      <alignment horizontal="center" vertical="center"/>
    </xf>
    <xf numFmtId="0" fontId="17" fillId="2" borderId="62" xfId="0" applyFont="1" applyFill="1" applyBorder="1" applyAlignment="1">
      <alignment vertical="center" wrapText="1"/>
    </xf>
    <xf numFmtId="9" fontId="19" fillId="0" borderId="62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9" fontId="19" fillId="0" borderId="39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9" fontId="19" fillId="0" borderId="38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5" fillId="0" borderId="34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9" fontId="19" fillId="0" borderId="40" xfId="0" applyNumberFormat="1" applyFont="1" applyBorder="1" applyAlignment="1">
      <alignment horizontal="center" vertical="center"/>
    </xf>
    <xf numFmtId="0" fontId="17" fillId="2" borderId="63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62" xfId="0" applyFont="1" applyBorder="1">
      <alignment vertical="center"/>
    </xf>
    <xf numFmtId="0" fontId="17" fillId="0" borderId="6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17" fillId="0" borderId="23" xfId="0" applyFont="1" applyBorder="1">
      <alignment vertical="center"/>
    </xf>
    <xf numFmtId="0" fontId="15" fillId="0" borderId="25" xfId="0" applyFont="1" applyBorder="1">
      <alignment vertical="center"/>
    </xf>
    <xf numFmtId="0" fontId="39" fillId="0" borderId="26" xfId="0" applyFont="1" applyBorder="1">
      <alignment vertical="center"/>
    </xf>
    <xf numFmtId="0" fontId="17" fillId="0" borderId="2" xfId="0" applyFont="1" applyBorder="1" applyAlignment="1">
      <alignment horizontal="center" vertical="center" wrapText="1"/>
    </xf>
    <xf numFmtId="0" fontId="15" fillId="0" borderId="63" xfId="0" applyFont="1" applyBorder="1">
      <alignment vertical="center"/>
    </xf>
    <xf numFmtId="0" fontId="15" fillId="0" borderId="1" xfId="0" applyFont="1" applyBorder="1">
      <alignment vertical="center"/>
    </xf>
    <xf numFmtId="0" fontId="41" fillId="0" borderId="0" xfId="0" applyFont="1" applyAlignment="1">
      <alignment horizontal="center" vertical="center" wrapText="1"/>
    </xf>
    <xf numFmtId="0" fontId="15" fillId="0" borderId="4" xfId="0" applyFont="1" applyBorder="1">
      <alignment vertical="center"/>
    </xf>
    <xf numFmtId="0" fontId="41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wrapText="1"/>
    </xf>
    <xf numFmtId="0" fontId="15" fillId="0" borderId="5" xfId="0" applyFont="1" applyBorder="1">
      <alignment vertical="center"/>
    </xf>
    <xf numFmtId="0" fontId="15" fillId="0" borderId="16" xfId="0" applyFont="1" applyBorder="1">
      <alignment vertical="center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3" fillId="5" borderId="20" xfId="0" applyFont="1" applyFill="1" applyBorder="1" applyAlignment="1" applyProtection="1">
      <alignment horizontal="center" vertical="center" wrapText="1"/>
      <protection locked="0" hidden="1"/>
    </xf>
    <xf numFmtId="0" fontId="18" fillId="0" borderId="2" xfId="0" applyFont="1" applyBorder="1" applyAlignment="1">
      <alignment horizontal="center" vertical="center"/>
    </xf>
    <xf numFmtId="0" fontId="31" fillId="5" borderId="20" xfId="0" applyFont="1" applyFill="1" applyBorder="1" applyAlignment="1" applyProtection="1">
      <alignment horizontal="center" vertical="center" wrapText="1"/>
      <protection hidden="1"/>
    </xf>
    <xf numFmtId="9" fontId="2" fillId="0" borderId="52" xfId="0" applyNumberFormat="1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Protection="1">
      <alignment vertical="center"/>
      <protection locked="0" hidden="1"/>
    </xf>
    <xf numFmtId="0" fontId="30" fillId="5" borderId="20" xfId="0" applyFont="1" applyFill="1" applyBorder="1" applyAlignment="1" applyProtection="1">
      <alignment horizontal="center" vertical="center" wrapText="1"/>
      <protection locked="0" hidden="1"/>
    </xf>
    <xf numFmtId="0" fontId="2" fillId="5" borderId="20" xfId="0" applyFont="1" applyFill="1" applyBorder="1" applyAlignment="1" applyProtection="1">
      <alignment horizontal="center" vertical="center" wrapText="1"/>
      <protection hidden="1"/>
    </xf>
    <xf numFmtId="49" fontId="29" fillId="5" borderId="20" xfId="0" applyNumberFormat="1" applyFont="1" applyFill="1" applyBorder="1" applyAlignment="1" applyProtection="1">
      <alignment horizontal="center" vertical="center"/>
      <protection hidden="1"/>
    </xf>
    <xf numFmtId="49" fontId="29" fillId="5" borderId="21" xfId="0" applyNumberFormat="1" applyFont="1" applyFill="1" applyBorder="1" applyAlignment="1" applyProtection="1">
      <alignment horizontal="center" vertical="center"/>
      <protection hidden="1"/>
    </xf>
    <xf numFmtId="0" fontId="14" fillId="5" borderId="20" xfId="0" applyFont="1" applyFill="1" applyBorder="1" applyProtection="1">
      <alignment vertical="center"/>
      <protection hidden="1"/>
    </xf>
    <xf numFmtId="0" fontId="3" fillId="5" borderId="21" xfId="0" applyFont="1" applyFill="1" applyBorder="1" applyAlignment="1" applyProtection="1">
      <alignment horizontal="center" vertical="center" wrapText="1"/>
      <protection locked="0" hidden="1"/>
    </xf>
    <xf numFmtId="0" fontId="18" fillId="0" borderId="2" xfId="0" applyFont="1" applyBorder="1">
      <alignment vertical="center"/>
    </xf>
    <xf numFmtId="0" fontId="15" fillId="2" borderId="2" xfId="0" applyFont="1" applyFill="1" applyBorder="1">
      <alignment vertical="center"/>
    </xf>
    <xf numFmtId="0" fontId="17" fillId="0" borderId="2" xfId="0" applyFont="1" applyBorder="1">
      <alignment vertical="center"/>
    </xf>
    <xf numFmtId="0" fontId="39" fillId="0" borderId="35" xfId="0" applyFont="1" applyBorder="1" applyAlignment="1">
      <alignment horizontal="center" vertical="center" wrapText="1"/>
    </xf>
    <xf numFmtId="0" fontId="41" fillId="0" borderId="71" xfId="0" applyFont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42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vertical="center" wrapText="1"/>
      <protection locked="0" hidden="1"/>
    </xf>
    <xf numFmtId="1" fontId="45" fillId="0" borderId="0" xfId="0" applyNumberFormat="1" applyFont="1" applyAlignment="1" applyProtection="1">
      <alignment vertical="center" wrapText="1"/>
      <protection locked="0" hidden="1"/>
    </xf>
    <xf numFmtId="0" fontId="46" fillId="5" borderId="20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7" fillId="2" borderId="32" xfId="0" applyFont="1" applyFill="1" applyBorder="1" applyAlignment="1" applyProtection="1">
      <alignment horizontal="center" vertical="center" wrapText="1"/>
      <protection locked="0" hidden="1"/>
    </xf>
    <xf numFmtId="0" fontId="47" fillId="5" borderId="20" xfId="0" applyFont="1" applyFill="1" applyBorder="1" applyAlignment="1" applyProtection="1">
      <alignment horizontal="center" vertical="center" wrapText="1"/>
      <protection locked="0" hidden="1"/>
    </xf>
    <xf numFmtId="0" fontId="47" fillId="2" borderId="33" xfId="0" applyFont="1" applyFill="1" applyBorder="1" applyAlignment="1" applyProtection="1">
      <alignment horizontal="center" vertical="center" wrapText="1"/>
      <protection locked="0" hidden="1"/>
    </xf>
    <xf numFmtId="0" fontId="47" fillId="2" borderId="31" xfId="0" applyFont="1" applyFill="1" applyBorder="1" applyAlignment="1" applyProtection="1">
      <alignment horizontal="center" vertical="center" wrapText="1"/>
      <protection locked="0" hidden="1"/>
    </xf>
    <xf numFmtId="49" fontId="17" fillId="2" borderId="0" xfId="0" applyNumberFormat="1" applyFont="1" applyFill="1" applyAlignment="1">
      <alignment vertical="center" wrapText="1"/>
    </xf>
    <xf numFmtId="49" fontId="17" fillId="6" borderId="0" xfId="0" applyNumberFormat="1" applyFont="1" applyFill="1" applyAlignment="1">
      <alignment vertical="center" wrapText="1"/>
    </xf>
    <xf numFmtId="49" fontId="17" fillId="0" borderId="2" xfId="0" applyNumberFormat="1" applyFont="1" applyBorder="1" applyAlignment="1">
      <alignment vertical="center" wrapText="1"/>
    </xf>
    <xf numFmtId="49" fontId="17" fillId="6" borderId="2" xfId="0" applyNumberFormat="1" applyFont="1" applyFill="1" applyBorder="1" applyAlignment="1">
      <alignment vertical="center" wrapText="1"/>
    </xf>
    <xf numFmtId="0" fontId="39" fillId="0" borderId="62" xfId="0" applyFont="1" applyBorder="1">
      <alignment vertical="center"/>
    </xf>
    <xf numFmtId="0" fontId="17" fillId="0" borderId="62" xfId="0" applyFont="1" applyBorder="1" applyAlignment="1">
      <alignment horizontal="center" vertical="center" wrapText="1"/>
    </xf>
    <xf numFmtId="9" fontId="19" fillId="0" borderId="2" xfId="0" applyNumberFormat="1" applyFont="1" applyBorder="1" applyAlignment="1">
      <alignment horizontal="center" vertical="center" wrapText="1"/>
    </xf>
    <xf numFmtId="0" fontId="2" fillId="0" borderId="41" xfId="0" applyFont="1" applyBorder="1" applyAlignment="1" applyProtection="1">
      <alignment vertical="center" wrapText="1"/>
      <protection hidden="1"/>
    </xf>
    <xf numFmtId="0" fontId="16" fillId="0" borderId="0" xfId="0" applyFont="1" applyAlignment="1">
      <alignment vertical="center" wrapText="1"/>
    </xf>
    <xf numFmtId="0" fontId="49" fillId="0" borderId="0" xfId="0" applyFont="1">
      <alignment vertical="center"/>
    </xf>
    <xf numFmtId="0" fontId="50" fillId="0" borderId="0" xfId="0" applyFont="1" applyAlignment="1">
      <alignment vertical="center" wrapText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vertical="center" wrapText="1"/>
    </xf>
    <xf numFmtId="0" fontId="18" fillId="0" borderId="63" xfId="0" applyFont="1" applyBorder="1" applyAlignment="1">
      <alignment horizontal="center" vertical="center"/>
    </xf>
    <xf numFmtId="0" fontId="49" fillId="0" borderId="74" xfId="0" applyFont="1" applyBorder="1" applyAlignment="1">
      <alignment vertical="center" wrapText="1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 wrapText="1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16" fillId="7" borderId="0" xfId="0" applyFont="1" applyFill="1">
      <alignment vertical="center"/>
    </xf>
    <xf numFmtId="0" fontId="16" fillId="8" borderId="0" xfId="0" applyFont="1" applyFill="1">
      <alignment vertical="center"/>
    </xf>
    <xf numFmtId="0" fontId="52" fillId="0" borderId="0" xfId="0" applyFont="1">
      <alignment vertical="center"/>
    </xf>
    <xf numFmtId="0" fontId="17" fillId="5" borderId="63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5" borderId="2" xfId="0" applyFont="1" applyFill="1" applyBorder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23" fillId="2" borderId="18" xfId="0" applyFont="1" applyFill="1" applyBorder="1" applyAlignment="1" applyProtection="1">
      <alignment horizontal="center" vertical="center" wrapText="1"/>
      <protection locked="0" hidden="1"/>
    </xf>
    <xf numFmtId="0" fontId="30" fillId="0" borderId="50" xfId="0" applyFont="1" applyBorder="1" applyAlignment="1" applyProtection="1">
      <alignment horizontal="center" vertical="center" wrapText="1"/>
      <protection locked="0" hidden="1"/>
    </xf>
    <xf numFmtId="0" fontId="47" fillId="2" borderId="45" xfId="0" applyFont="1" applyFill="1" applyBorder="1" applyAlignment="1" applyProtection="1">
      <alignment horizontal="center" vertical="center" wrapText="1"/>
      <protection locked="0"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49" fontId="7" fillId="0" borderId="12" xfId="0" applyNumberFormat="1" applyFont="1" applyBorder="1" applyAlignment="1" applyProtection="1">
      <alignment horizontal="center" vertical="center" wrapText="1"/>
      <protection hidden="1"/>
    </xf>
    <xf numFmtId="49" fontId="7" fillId="0" borderId="46" xfId="0" applyNumberFormat="1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49" fontId="7" fillId="0" borderId="5" xfId="0" applyNumberFormat="1" applyFont="1" applyBorder="1" applyAlignment="1" applyProtection="1">
      <alignment horizontal="center" vertical="center" wrapText="1"/>
      <protection hidden="1"/>
    </xf>
    <xf numFmtId="0" fontId="30" fillId="0" borderId="76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locked="0" hidden="1"/>
    </xf>
    <xf numFmtId="0" fontId="30" fillId="0" borderId="0" xfId="0" applyFont="1" applyAlignment="1" applyProtection="1">
      <alignment horizontal="center" vertical="center" wrapText="1"/>
      <protection locked="0" hidden="1"/>
    </xf>
    <xf numFmtId="0" fontId="24" fillId="0" borderId="0" xfId="0" applyFont="1" applyAlignment="1" applyProtection="1">
      <alignment horizontal="center" vertical="center" wrapText="1"/>
      <protection locked="0" hidden="1"/>
    </xf>
    <xf numFmtId="9" fontId="2" fillId="0" borderId="0" xfId="0" applyNumberFormat="1" applyFont="1" applyAlignment="1" applyProtection="1">
      <alignment horizontal="center" vertical="center" wrapText="1"/>
      <protection locked="0" hidden="1"/>
    </xf>
    <xf numFmtId="49" fontId="18" fillId="2" borderId="2" xfId="0" applyNumberFormat="1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left" vertical="center" wrapText="1"/>
      <protection hidden="1"/>
    </xf>
    <xf numFmtId="0" fontId="2" fillId="0" borderId="77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51" fillId="0" borderId="74" xfId="0" applyFont="1" applyBorder="1" applyAlignment="1">
      <alignment horizontal="left" vertical="center" wrapText="1"/>
    </xf>
    <xf numFmtId="0" fontId="51" fillId="0" borderId="7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0" fillId="0" borderId="72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2" fillId="0" borderId="69" xfId="0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9" fontId="2" fillId="0" borderId="65" xfId="0" applyNumberFormat="1" applyFont="1" applyBorder="1" applyAlignment="1" applyProtection="1">
      <alignment horizontal="center" vertical="center" wrapText="1"/>
      <protection locked="0" hidden="1"/>
    </xf>
    <xf numFmtId="9" fontId="2" fillId="0" borderId="9" xfId="0" applyNumberFormat="1" applyFont="1" applyBorder="1" applyAlignment="1" applyProtection="1">
      <alignment horizontal="center" vertical="center" wrapText="1"/>
      <protection locked="0" hidden="1"/>
    </xf>
    <xf numFmtId="0" fontId="2" fillId="0" borderId="65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49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0" borderId="75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65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29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48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36" fillId="3" borderId="19" xfId="0" applyFont="1" applyFill="1" applyBorder="1" applyAlignment="1" applyProtection="1">
      <alignment horizontal="center" vertical="center"/>
      <protection hidden="1"/>
    </xf>
    <xf numFmtId="0" fontId="37" fillId="3" borderId="21" xfId="0" applyFont="1" applyFill="1" applyBorder="1" applyAlignment="1" applyProtection="1">
      <alignment horizontal="center" vertical="center"/>
      <protection hidden="1"/>
    </xf>
    <xf numFmtId="49" fontId="36" fillId="3" borderId="19" xfId="0" applyNumberFormat="1" applyFont="1" applyFill="1" applyBorder="1" applyAlignment="1" applyProtection="1">
      <alignment horizontal="center" vertical="center"/>
      <protection hidden="1"/>
    </xf>
    <xf numFmtId="49" fontId="36" fillId="3" borderId="20" xfId="0" applyNumberFormat="1" applyFont="1" applyFill="1" applyBorder="1" applyAlignment="1" applyProtection="1">
      <alignment horizontal="center" vertical="center"/>
      <protection hidden="1"/>
    </xf>
    <xf numFmtId="49" fontId="36" fillId="3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27" xfId="0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0" fontId="13" fillId="0" borderId="29" xfId="0" applyFont="1" applyBorder="1" applyAlignment="1" applyProtection="1">
      <alignment vertical="center" wrapText="1"/>
      <protection hidden="1"/>
    </xf>
    <xf numFmtId="0" fontId="13" fillId="0" borderId="13" xfId="0" applyFont="1" applyBorder="1" applyAlignment="1" applyProtection="1">
      <alignment vertical="center" wrapText="1"/>
      <protection hidden="1"/>
    </xf>
    <xf numFmtId="0" fontId="13" fillId="0" borderId="15" xfId="0" applyFont="1" applyBorder="1" applyAlignment="1" applyProtection="1">
      <alignment vertical="center" wrapText="1"/>
      <protection hidden="1"/>
    </xf>
    <xf numFmtId="0" fontId="33" fillId="0" borderId="31" xfId="0" applyFont="1" applyBorder="1" applyAlignment="1" applyProtection="1">
      <alignment horizontal="left" vertical="center" wrapText="1"/>
      <protection hidden="1"/>
    </xf>
    <xf numFmtId="0" fontId="33" fillId="0" borderId="50" xfId="0" applyFont="1" applyBorder="1" applyAlignment="1" applyProtection="1">
      <alignment horizontal="left" vertical="center" wrapText="1"/>
      <protection hidden="1"/>
    </xf>
    <xf numFmtId="0" fontId="33" fillId="0" borderId="51" xfId="0" applyFont="1" applyBorder="1" applyAlignment="1" applyProtection="1">
      <alignment horizontal="left" vertical="center" wrapText="1"/>
      <protection hidden="1"/>
    </xf>
    <xf numFmtId="0" fontId="33" fillId="2" borderId="56" xfId="0" applyFont="1" applyFill="1" applyBorder="1" applyAlignment="1" applyProtection="1">
      <alignment vertical="center" wrapText="1"/>
      <protection locked="0" hidden="1"/>
    </xf>
    <xf numFmtId="0" fontId="34" fillId="0" borderId="42" xfId="0" applyFont="1" applyBorder="1" applyAlignment="1" applyProtection="1">
      <alignment vertical="center" wrapText="1"/>
      <protection locked="0" hidden="1"/>
    </xf>
    <xf numFmtId="0" fontId="34" fillId="0" borderId="12" xfId="0" applyFont="1" applyBorder="1" applyAlignment="1" applyProtection="1">
      <alignment vertical="center" wrapText="1"/>
      <protection locked="0" hidden="1"/>
    </xf>
    <xf numFmtId="0" fontId="33" fillId="0" borderId="32" xfId="0" applyFont="1" applyBorder="1" applyAlignment="1" applyProtection="1">
      <alignment horizontal="left" vertical="center" wrapText="1"/>
      <protection hidden="1"/>
    </xf>
    <xf numFmtId="0" fontId="33" fillId="0" borderId="52" xfId="0" applyFont="1" applyBorder="1" applyAlignment="1" applyProtection="1">
      <alignment horizontal="left" vertical="center" wrapText="1"/>
      <protection hidden="1"/>
    </xf>
    <xf numFmtId="0" fontId="33" fillId="0" borderId="53" xfId="0" applyFont="1" applyBorder="1" applyAlignment="1" applyProtection="1">
      <alignment horizontal="left" vertical="center" wrapText="1"/>
      <protection hidden="1"/>
    </xf>
    <xf numFmtId="0" fontId="33" fillId="2" borderId="57" xfId="0" applyFont="1" applyFill="1" applyBorder="1" applyAlignment="1" applyProtection="1">
      <alignment horizontal="left" vertical="center" wrapText="1"/>
      <protection locked="0" hidden="1"/>
    </xf>
    <xf numFmtId="0" fontId="34" fillId="0" borderId="43" xfId="0" applyFont="1" applyBorder="1" applyAlignment="1" applyProtection="1">
      <alignment vertical="center" wrapText="1"/>
      <protection locked="0" hidden="1"/>
    </xf>
    <xf numFmtId="0" fontId="34" fillId="0" borderId="9" xfId="0" applyFont="1" applyBorder="1" applyAlignment="1" applyProtection="1">
      <alignment vertical="center" wrapText="1"/>
      <protection locked="0" hidden="1"/>
    </xf>
    <xf numFmtId="0" fontId="28" fillId="0" borderId="60" xfId="0" applyFont="1" applyBorder="1" applyAlignment="1" applyProtection="1">
      <alignment horizontal="center" vertical="center" wrapText="1"/>
      <protection locked="0" hidden="1"/>
    </xf>
    <xf numFmtId="0" fontId="0" fillId="0" borderId="61" xfId="0" applyBorder="1" applyAlignment="1" applyProtection="1">
      <alignment horizontal="center" vertical="center"/>
      <protection locked="0" hidden="1"/>
    </xf>
    <xf numFmtId="0" fontId="4" fillId="0" borderId="65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2" fillId="0" borderId="70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33" fillId="0" borderId="33" xfId="0" applyFont="1" applyBorder="1" applyAlignment="1" applyProtection="1">
      <alignment horizontal="left" vertical="center" wrapText="1"/>
      <protection hidden="1"/>
    </xf>
    <xf numFmtId="0" fontId="33" fillId="0" borderId="54" xfId="0" applyFont="1" applyBorder="1" applyAlignment="1" applyProtection="1">
      <alignment horizontal="left" vertical="center" wrapText="1"/>
      <protection hidden="1"/>
    </xf>
    <xf numFmtId="0" fontId="33" fillId="0" borderId="55" xfId="0" applyFont="1" applyBorder="1" applyAlignment="1" applyProtection="1">
      <alignment horizontal="left" vertical="center" wrapText="1"/>
      <protection hidden="1"/>
    </xf>
    <xf numFmtId="1" fontId="33" fillId="2" borderId="58" xfId="0" applyNumberFormat="1" applyFont="1" applyFill="1" applyBorder="1" applyAlignment="1" applyProtection="1">
      <alignment horizontal="left" vertical="center" wrapText="1"/>
      <protection locked="0" hidden="1"/>
    </xf>
    <xf numFmtId="1" fontId="34" fillId="0" borderId="47" xfId="0" applyNumberFormat="1" applyFont="1" applyBorder="1" applyAlignment="1" applyProtection="1">
      <alignment vertical="center" wrapText="1"/>
      <protection locked="0" hidden="1"/>
    </xf>
    <xf numFmtId="1" fontId="34" fillId="0" borderId="10" xfId="0" applyNumberFormat="1" applyFont="1" applyBorder="1" applyAlignment="1" applyProtection="1">
      <alignment vertical="center" wrapText="1"/>
      <protection locked="0"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3" fillId="5" borderId="20" xfId="0" applyFont="1" applyFill="1" applyBorder="1" applyAlignment="1" applyProtection="1">
      <alignment horizontal="center" vertical="center" wrapText="1"/>
      <protection hidden="1"/>
    </xf>
    <xf numFmtId="0" fontId="3" fillId="5" borderId="21" xfId="0" applyFont="1" applyFill="1" applyBorder="1" applyAlignment="1" applyProtection="1">
      <alignment horizontal="center" vertical="center" wrapText="1"/>
      <protection hidden="1"/>
    </xf>
    <xf numFmtId="0" fontId="37" fillId="3" borderId="20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10" fillId="3" borderId="66" xfId="0" applyFont="1" applyFill="1" applyBorder="1" applyAlignment="1" applyProtection="1">
      <alignment horizontal="center" vertical="center" wrapText="1"/>
      <protection hidden="1"/>
    </xf>
    <xf numFmtId="0" fontId="10" fillId="3" borderId="21" xfId="0" applyFont="1" applyFill="1" applyBorder="1" applyAlignment="1" applyProtection="1">
      <alignment horizontal="center" vertical="center" wrapText="1"/>
      <protection hidden="1"/>
    </xf>
    <xf numFmtId="0" fontId="10" fillId="3" borderId="19" xfId="0" applyFont="1" applyFill="1" applyBorder="1" applyAlignment="1" applyProtection="1">
      <alignment horizontal="center" vertical="center" wrapText="1"/>
      <protection hidden="1"/>
    </xf>
    <xf numFmtId="0" fontId="10" fillId="3" borderId="20" xfId="0" applyFont="1" applyFill="1" applyBorder="1" applyAlignment="1" applyProtection="1">
      <alignment horizontal="center" vertical="center" wrapText="1"/>
      <protection hidden="1"/>
    </xf>
    <xf numFmtId="0" fontId="10" fillId="3" borderId="6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13" fillId="0" borderId="29" xfId="0" applyFont="1" applyBorder="1" applyAlignment="1" applyProtection="1">
      <alignment horizontal="left" vertical="center" wrapText="1"/>
      <protection hidden="1"/>
    </xf>
    <xf numFmtId="0" fontId="13" fillId="0" borderId="13" xfId="0" applyFont="1" applyBorder="1" applyAlignment="1" applyProtection="1">
      <alignment horizontal="left" vertical="center" wrapText="1"/>
      <protection hidden="1"/>
    </xf>
    <xf numFmtId="0" fontId="13" fillId="0" borderId="15" xfId="0" applyFont="1" applyBorder="1" applyAlignment="1" applyProtection="1">
      <alignment horizontal="left" vertical="center" wrapText="1"/>
      <protection hidden="1"/>
    </xf>
    <xf numFmtId="9" fontId="2" fillId="0" borderId="49" xfId="0" applyNumberFormat="1" applyFont="1" applyBorder="1" applyAlignment="1" applyProtection="1">
      <alignment horizontal="center" vertical="center" wrapText="1"/>
      <protection locked="0" hidden="1"/>
    </xf>
    <xf numFmtId="9" fontId="2" fillId="0" borderId="10" xfId="0" applyNumberFormat="1" applyFont="1" applyBorder="1" applyAlignment="1" applyProtection="1">
      <alignment horizontal="center" vertical="center" wrapText="1"/>
      <protection locked="0" hidden="1"/>
    </xf>
    <xf numFmtId="0" fontId="0" fillId="0" borderId="49" xfId="0" applyBorder="1" applyAlignment="1" applyProtection="1">
      <alignment horizontal="center" vertical="center" wrapText="1"/>
      <protection locked="0" hidden="1"/>
    </xf>
    <xf numFmtId="0" fontId="0" fillId="0" borderId="10" xfId="0" applyBorder="1" applyAlignment="1" applyProtection="1">
      <alignment horizontal="center" vertical="center" wrapText="1"/>
      <protection locked="0" hidden="1"/>
    </xf>
  </cellXfs>
  <cellStyles count="3">
    <cellStyle name="Обычный" xfId="0" builtinId="0"/>
    <cellStyle name="Обычный 3" xfId="1" xr:uid="{00000000-0005-0000-0000-000001000000}"/>
    <cellStyle name="Процентный 2" xfId="2" xr:uid="{00000000-0005-0000-0000-000002000000}"/>
  </cellStyles>
  <dxfs count="16"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7" tint="0.39994506668294322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7" tint="0.39994506668294322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4343"/>
      <color rgb="FFFFFF99"/>
      <color rgb="FF33CC33"/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19" lockText="1" noThreeD="1"/>
</file>

<file path=xl/ctrlProps/ctrlProp10.xml><?xml version="1.0" encoding="utf-8"?>
<formControlPr xmlns="http://schemas.microsoft.com/office/spreadsheetml/2009/9/main" objectType="CheckBox" fmlaLink="$I$39" lockText="1" noThreeD="1"/>
</file>

<file path=xl/ctrlProps/ctrlProp11.xml><?xml version="1.0" encoding="utf-8"?>
<formControlPr xmlns="http://schemas.microsoft.com/office/spreadsheetml/2009/9/main" objectType="CheckBox" fmlaLink="$I$46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$I$52" lockText="1" noThreeD="1"/>
</file>

<file path=xl/ctrlProps/ctrlProp14.xml><?xml version="1.0" encoding="utf-8"?>
<formControlPr xmlns="http://schemas.microsoft.com/office/spreadsheetml/2009/9/main" objectType="CheckBox" fmlaLink="$I$55" lockText="1" noThreeD="1"/>
</file>

<file path=xl/ctrlProps/ctrlProp15.xml><?xml version="1.0" encoding="utf-8"?>
<formControlPr xmlns="http://schemas.microsoft.com/office/spreadsheetml/2009/9/main" objectType="CheckBox" fmlaLink="$I$56" lockText="1" noThreeD="1"/>
</file>

<file path=xl/ctrlProps/ctrlProp16.xml><?xml version="1.0" encoding="utf-8"?>
<formControlPr xmlns="http://schemas.microsoft.com/office/spreadsheetml/2009/9/main" objectType="CheckBox" fmlaLink="$I$21" lockText="1" noThreeD="1"/>
</file>

<file path=xl/ctrlProps/ctrlProp17.xml><?xml version="1.0" encoding="utf-8"?>
<formControlPr xmlns="http://schemas.microsoft.com/office/spreadsheetml/2009/9/main" objectType="CheckBox" fmlaLink="$I$23" lockText="1" noThreeD="1"/>
</file>

<file path=xl/ctrlProps/ctrlProp18.xml><?xml version="1.0" encoding="utf-8"?>
<formControlPr xmlns="http://schemas.microsoft.com/office/spreadsheetml/2009/9/main" objectType="CheckBox" fmlaLink="$I$30" lockText="1" noThreeD="1"/>
</file>

<file path=xl/ctrlProps/ctrlProp19.xml><?xml version="1.0" encoding="utf-8"?>
<formControlPr xmlns="http://schemas.microsoft.com/office/spreadsheetml/2009/9/main" objectType="CheckBox" fmlaLink="$I$41" lockText="1" noThreeD="1"/>
</file>

<file path=xl/ctrlProps/ctrlProp2.xml><?xml version="1.0" encoding="utf-8"?>
<formControlPr xmlns="http://schemas.microsoft.com/office/spreadsheetml/2009/9/main" objectType="CheckBox" fmlaLink="$I$24" lockText="1" noThreeD="1"/>
</file>

<file path=xl/ctrlProps/ctrlProp20.xml><?xml version="1.0" encoding="utf-8"?>
<formControlPr xmlns="http://schemas.microsoft.com/office/spreadsheetml/2009/9/main" objectType="CheckBox" fmlaLink="$I$22" lockText="1" noThreeD="1"/>
</file>

<file path=xl/ctrlProps/ctrlProp21.xml><?xml version="1.0" encoding="utf-8"?>
<formControlPr xmlns="http://schemas.microsoft.com/office/spreadsheetml/2009/9/main" objectType="CheckBox" fmlaLink="$I$25" lockText="1" noThreeD="1"/>
</file>

<file path=xl/ctrlProps/ctrlProp22.xml><?xml version="1.0" encoding="utf-8"?>
<formControlPr xmlns="http://schemas.microsoft.com/office/spreadsheetml/2009/9/main" objectType="CheckBox" fmlaLink="$I$26" lockText="1" noThreeD="1"/>
</file>

<file path=xl/ctrlProps/ctrlProp23.xml><?xml version="1.0" encoding="utf-8"?>
<formControlPr xmlns="http://schemas.microsoft.com/office/spreadsheetml/2009/9/main" objectType="CheckBox" fmlaLink="$I$20" lockText="1" noThreeD="1"/>
</file>

<file path=xl/ctrlProps/ctrlProp24.xml><?xml version="1.0" encoding="utf-8"?>
<formControlPr xmlns="http://schemas.microsoft.com/office/spreadsheetml/2009/9/main" objectType="CheckBox" fmlaLink="$I$34" lockText="1" noThreeD="1"/>
</file>

<file path=xl/ctrlProps/ctrlProp25.xml><?xml version="1.0" encoding="utf-8"?>
<formControlPr xmlns="http://schemas.microsoft.com/office/spreadsheetml/2009/9/main" objectType="CheckBox" fmlaLink="$I$35" lockText="1" noThreeD="1"/>
</file>

<file path=xl/ctrlProps/ctrlProp26.xml><?xml version="1.0" encoding="utf-8"?>
<formControlPr xmlns="http://schemas.microsoft.com/office/spreadsheetml/2009/9/main" objectType="CheckBox" fmlaLink="$I$36" lockText="1" noThreeD="1"/>
</file>

<file path=xl/ctrlProps/ctrlProp27.xml><?xml version="1.0" encoding="utf-8"?>
<formControlPr xmlns="http://schemas.microsoft.com/office/spreadsheetml/2009/9/main" objectType="CheckBox" fmlaLink="$I$54" lockText="1" noThreeD="1"/>
</file>

<file path=xl/ctrlProps/ctrlProp28.xml><?xml version="1.0" encoding="utf-8"?>
<formControlPr xmlns="http://schemas.microsoft.com/office/spreadsheetml/2009/9/main" objectType="CheckBox" fmlaLink="$I$42" lockText="1" noThreeD="1"/>
</file>

<file path=xl/ctrlProps/ctrlProp29.xml><?xml version="1.0" encoding="utf-8"?>
<formControlPr xmlns="http://schemas.microsoft.com/office/spreadsheetml/2009/9/main" objectType="CheckBox" fmlaLink="$I$43" lockText="1" noThreeD="1"/>
</file>

<file path=xl/ctrlProps/ctrlProp3.xml><?xml version="1.0" encoding="utf-8"?>
<formControlPr xmlns="http://schemas.microsoft.com/office/spreadsheetml/2009/9/main" objectType="CheckBox" fmlaLink="$I$31" lockText="1" noThreeD="1"/>
</file>

<file path=xl/ctrlProps/ctrlProp30.xml><?xml version="1.0" encoding="utf-8"?>
<formControlPr xmlns="http://schemas.microsoft.com/office/spreadsheetml/2009/9/main" objectType="CheckBox" fmlaLink="$I$44" lockText="1" noThreeD="1"/>
</file>

<file path=xl/ctrlProps/ctrlProp31.xml><?xml version="1.0" encoding="utf-8"?>
<formControlPr xmlns="http://schemas.microsoft.com/office/spreadsheetml/2009/9/main" objectType="CheckBox" fmlaLink="$I$45" lockText="1" noThreeD="1"/>
</file>

<file path=xl/ctrlProps/ctrlProp32.xml><?xml version="1.0" encoding="utf-8"?>
<formControlPr xmlns="http://schemas.microsoft.com/office/spreadsheetml/2009/9/main" objectType="CheckBox" fmlaLink="$I$53" lockText="1" noThreeD="1"/>
</file>

<file path=xl/ctrlProps/ctrlProp33.xml><?xml version="1.0" encoding="utf-8"?>
<formControlPr xmlns="http://schemas.microsoft.com/office/spreadsheetml/2009/9/main" objectType="CheckBox" fmlaLink="$I$40" lockText="1" noThreeD="1"/>
</file>

<file path=xl/ctrlProps/ctrlProp34.xml><?xml version="1.0" encoding="utf-8"?>
<formControlPr xmlns="http://schemas.microsoft.com/office/spreadsheetml/2009/9/main" objectType="CheckBox" fmlaLink="$I$30" lockText="1" noThreeD="1"/>
</file>

<file path=xl/ctrlProps/ctrlProp4.xml><?xml version="1.0" encoding="utf-8"?>
<formControlPr xmlns="http://schemas.microsoft.com/office/spreadsheetml/2009/9/main" objectType="CheckBox" fmlaLink="$I$28" lockText="1" noThreeD="1"/>
</file>

<file path=xl/ctrlProps/ctrlProp5.xml><?xml version="1.0" encoding="utf-8"?>
<formControlPr xmlns="http://schemas.microsoft.com/office/spreadsheetml/2009/9/main" objectType="CheckBox" fmlaLink="$I$37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$I$33" lockText="1" noThreeD="1"/>
</file>

<file path=xl/ctrlProps/ctrlProp8.xml><?xml version="1.0" encoding="utf-8"?>
<formControlPr xmlns="http://schemas.microsoft.com/office/spreadsheetml/2009/9/main" objectType="CheckBox" fmlaLink="$I$32" lockText="1" noThreeD="1"/>
</file>

<file path=xl/ctrlProps/ctrlProp9.xml><?xml version="1.0" encoding="utf-8"?>
<formControlPr xmlns="http://schemas.microsoft.com/office/spreadsheetml/2009/9/main" objectType="CheckBox" fmlaLink="$I$3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18</xdr:row>
          <xdr:rowOff>171450</xdr:rowOff>
        </xdr:from>
        <xdr:to>
          <xdr:col>8</xdr:col>
          <xdr:colOff>209550</xdr:colOff>
          <xdr:row>18</xdr:row>
          <xdr:rowOff>457200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23</xdr:row>
          <xdr:rowOff>142875</xdr:rowOff>
        </xdr:from>
        <xdr:to>
          <xdr:col>8</xdr:col>
          <xdr:colOff>209550</xdr:colOff>
          <xdr:row>23</xdr:row>
          <xdr:rowOff>457200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3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190500</xdr:rowOff>
        </xdr:from>
        <xdr:to>
          <xdr:col>8</xdr:col>
          <xdr:colOff>200025</xdr:colOff>
          <xdr:row>30</xdr:row>
          <xdr:rowOff>504825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3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152400</xdr:rowOff>
        </xdr:from>
        <xdr:to>
          <xdr:col>8</xdr:col>
          <xdr:colOff>209550</xdr:colOff>
          <xdr:row>27</xdr:row>
          <xdr:rowOff>466725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3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76200</xdr:rowOff>
        </xdr:from>
        <xdr:to>
          <xdr:col>8</xdr:col>
          <xdr:colOff>209550</xdr:colOff>
          <xdr:row>36</xdr:row>
          <xdr:rowOff>390525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3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0</xdr:rowOff>
        </xdr:from>
        <xdr:to>
          <xdr:col>8</xdr:col>
          <xdr:colOff>209550</xdr:colOff>
          <xdr:row>31</xdr:row>
          <xdr:rowOff>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3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104775</xdr:rowOff>
        </xdr:from>
        <xdr:to>
          <xdr:col>8</xdr:col>
          <xdr:colOff>209550</xdr:colOff>
          <xdr:row>32</xdr:row>
          <xdr:rowOff>419100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3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76200</xdr:rowOff>
        </xdr:from>
        <xdr:to>
          <xdr:col>8</xdr:col>
          <xdr:colOff>209550</xdr:colOff>
          <xdr:row>31</xdr:row>
          <xdr:rowOff>390525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3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37</xdr:row>
          <xdr:rowOff>57150</xdr:rowOff>
        </xdr:from>
        <xdr:to>
          <xdr:col>8</xdr:col>
          <xdr:colOff>209550</xdr:colOff>
          <xdr:row>37</xdr:row>
          <xdr:rowOff>381000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3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38</xdr:row>
          <xdr:rowOff>85725</xdr:rowOff>
        </xdr:from>
        <xdr:to>
          <xdr:col>8</xdr:col>
          <xdr:colOff>209550</xdr:colOff>
          <xdr:row>38</xdr:row>
          <xdr:rowOff>400050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3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45</xdr:row>
          <xdr:rowOff>190500</xdr:rowOff>
        </xdr:from>
        <xdr:to>
          <xdr:col>8</xdr:col>
          <xdr:colOff>209550</xdr:colOff>
          <xdr:row>45</xdr:row>
          <xdr:rowOff>504825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3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0</xdr:rowOff>
        </xdr:from>
        <xdr:to>
          <xdr:col>8</xdr:col>
          <xdr:colOff>209550</xdr:colOff>
          <xdr:row>51</xdr:row>
          <xdr:rowOff>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3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0</xdr:rowOff>
        </xdr:from>
        <xdr:to>
          <xdr:col>8</xdr:col>
          <xdr:colOff>209550</xdr:colOff>
          <xdr:row>52</xdr:row>
          <xdr:rowOff>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3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54</xdr:row>
          <xdr:rowOff>95250</xdr:rowOff>
        </xdr:from>
        <xdr:to>
          <xdr:col>8</xdr:col>
          <xdr:colOff>209550</xdr:colOff>
          <xdr:row>54</xdr:row>
          <xdr:rowOff>400050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3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114300</xdr:rowOff>
        </xdr:from>
        <xdr:to>
          <xdr:col>8</xdr:col>
          <xdr:colOff>209550</xdr:colOff>
          <xdr:row>55</xdr:row>
          <xdr:rowOff>428625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3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20</xdr:row>
          <xdr:rowOff>400050</xdr:rowOff>
        </xdr:from>
        <xdr:to>
          <xdr:col>8</xdr:col>
          <xdr:colOff>209550</xdr:colOff>
          <xdr:row>20</xdr:row>
          <xdr:rowOff>704850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3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22</xdr:row>
          <xdr:rowOff>142875</xdr:rowOff>
        </xdr:from>
        <xdr:to>
          <xdr:col>8</xdr:col>
          <xdr:colOff>209550</xdr:colOff>
          <xdr:row>22</xdr:row>
          <xdr:rowOff>466725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3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29</xdr:row>
          <xdr:rowOff>190500</xdr:rowOff>
        </xdr:from>
        <xdr:to>
          <xdr:col>8</xdr:col>
          <xdr:colOff>209550</xdr:colOff>
          <xdr:row>29</xdr:row>
          <xdr:rowOff>514350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3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85725</xdr:rowOff>
        </xdr:from>
        <xdr:to>
          <xdr:col>8</xdr:col>
          <xdr:colOff>209550</xdr:colOff>
          <xdr:row>40</xdr:row>
          <xdr:rowOff>400050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3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21</xdr:row>
          <xdr:rowOff>171450</xdr:rowOff>
        </xdr:from>
        <xdr:to>
          <xdr:col>8</xdr:col>
          <xdr:colOff>209550</xdr:colOff>
          <xdr:row>21</xdr:row>
          <xdr:rowOff>390525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3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142875</xdr:rowOff>
        </xdr:from>
        <xdr:to>
          <xdr:col>8</xdr:col>
          <xdr:colOff>209550</xdr:colOff>
          <xdr:row>24</xdr:row>
          <xdr:rowOff>457200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3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25</xdr:row>
          <xdr:rowOff>142875</xdr:rowOff>
        </xdr:from>
        <xdr:to>
          <xdr:col>8</xdr:col>
          <xdr:colOff>209550</xdr:colOff>
          <xdr:row>25</xdr:row>
          <xdr:rowOff>457200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3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171450</xdr:rowOff>
        </xdr:from>
        <xdr:to>
          <xdr:col>8</xdr:col>
          <xdr:colOff>209550</xdr:colOff>
          <xdr:row>19</xdr:row>
          <xdr:rowOff>457200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3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76200</xdr:rowOff>
        </xdr:from>
        <xdr:to>
          <xdr:col>8</xdr:col>
          <xdr:colOff>209550</xdr:colOff>
          <xdr:row>33</xdr:row>
          <xdr:rowOff>390525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3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34</xdr:row>
          <xdr:rowOff>76200</xdr:rowOff>
        </xdr:from>
        <xdr:to>
          <xdr:col>8</xdr:col>
          <xdr:colOff>209550</xdr:colOff>
          <xdr:row>34</xdr:row>
          <xdr:rowOff>390525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3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35</xdr:row>
          <xdr:rowOff>76200</xdr:rowOff>
        </xdr:from>
        <xdr:to>
          <xdr:col>8</xdr:col>
          <xdr:colOff>209550</xdr:colOff>
          <xdr:row>35</xdr:row>
          <xdr:rowOff>390525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3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209550</xdr:colOff>
          <xdr:row>54</xdr:row>
          <xdr:rowOff>0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3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85725</xdr:rowOff>
        </xdr:from>
        <xdr:to>
          <xdr:col>8</xdr:col>
          <xdr:colOff>209550</xdr:colOff>
          <xdr:row>41</xdr:row>
          <xdr:rowOff>400050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3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85725</xdr:rowOff>
        </xdr:from>
        <xdr:to>
          <xdr:col>8</xdr:col>
          <xdr:colOff>209550</xdr:colOff>
          <xdr:row>42</xdr:row>
          <xdr:rowOff>400050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3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209550</xdr:rowOff>
        </xdr:from>
        <xdr:to>
          <xdr:col>8</xdr:col>
          <xdr:colOff>209550</xdr:colOff>
          <xdr:row>43</xdr:row>
          <xdr:rowOff>523875</xdr:rowOff>
        </xdr:to>
        <xdr:sp macro=""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3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44</xdr:row>
          <xdr:rowOff>219075</xdr:rowOff>
        </xdr:from>
        <xdr:to>
          <xdr:col>8</xdr:col>
          <xdr:colOff>209550</xdr:colOff>
          <xdr:row>44</xdr:row>
          <xdr:rowOff>533400</xdr:rowOff>
        </xdr:to>
        <xdr:sp macro=""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3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52</xdr:row>
          <xdr:rowOff>0</xdr:rowOff>
        </xdr:from>
        <xdr:to>
          <xdr:col>8</xdr:col>
          <xdr:colOff>209550</xdr:colOff>
          <xdr:row>53</xdr:row>
          <xdr:rowOff>0</xdr:rowOff>
        </xdr:to>
        <xdr:sp macro=""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3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</xdr:row>
          <xdr:rowOff>85725</xdr:rowOff>
        </xdr:from>
        <xdr:to>
          <xdr:col>8</xdr:col>
          <xdr:colOff>209550</xdr:colOff>
          <xdr:row>39</xdr:row>
          <xdr:rowOff>400050</xdr:rowOff>
        </xdr:to>
        <xdr:sp macro="" textlink="">
          <xdr:nvSpPr>
            <xdr:cNvPr id="5317" name="Check Box 197" hidden="1">
              <a:extLst>
                <a:ext uri="{63B3BB69-23CF-44E3-9099-C40C66FF867C}">
                  <a14:compatExt spid="_x0000_s5317"/>
                </a:ext>
                <a:ext uri="{FF2B5EF4-FFF2-40B4-BE49-F238E27FC236}">
                  <a16:creationId xmlns:a16="http://schemas.microsoft.com/office/drawing/2014/main" id="{00000000-0008-0000-0300-0000C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28</xdr:row>
          <xdr:rowOff>190500</xdr:rowOff>
        </xdr:from>
        <xdr:to>
          <xdr:col>8</xdr:col>
          <xdr:colOff>209550</xdr:colOff>
          <xdr:row>28</xdr:row>
          <xdr:rowOff>514350</xdr:rowOff>
        </xdr:to>
        <xdr:sp macro="" textlink="">
          <xdr:nvSpPr>
            <xdr:cNvPr id="5318" name="Check Box 198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3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8%20&#1055;&#1050;&#1054;%20&#1087;&#1083;&#1086;&#1097;.&#1086;&#1073;%20(&#1055;&#1050;&#1054;-04-20)/&#1082;&#1088;&#1080;&#1090;&#1077;&#1088;&#1080;&#1080;%20&#1086;&#1094;&#1077;&#1085;&#1082;&#1080;%20&#1043;&#1041;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&#1055;&#1050;&#1054;-05-21%20&#1047;&#1056;&#1040;/&#1086;&#1094;&#1077;&#1085;&#1086;&#1095;&#1085;&#1099;&#1081;%20&#1083;&#1080;&#1089;&#1090;%20&#1055;&#1050;&#1054;-05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ритерии"/>
      <sheetName val="(не публиковать)свод оценка"/>
      <sheetName val="Лист самооценки"/>
      <sheetName val="ТМЦ"/>
      <sheetName val="Работы Услуги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2:E20"/>
  <sheetViews>
    <sheetView workbookViewId="0">
      <selection activeCell="B3" sqref="B3"/>
    </sheetView>
  </sheetViews>
  <sheetFormatPr defaultRowHeight="14.25"/>
  <cols>
    <col min="1" max="1" width="20.75" customWidth="1"/>
    <col min="3" max="3" width="29.375" customWidth="1"/>
    <col min="4" max="4" width="4.5" style="1" customWidth="1"/>
    <col min="5" max="5" width="41.25" customWidth="1"/>
  </cols>
  <sheetData>
    <row r="2" spans="1:5">
      <c r="B2" t="s">
        <v>316</v>
      </c>
    </row>
    <row r="3" spans="1:5">
      <c r="A3" t="s">
        <v>17</v>
      </c>
      <c r="B3" t="s">
        <v>333</v>
      </c>
      <c r="E3" s="1"/>
    </row>
    <row r="4" spans="1:5">
      <c r="E4" s="1"/>
    </row>
    <row r="7" spans="1:5">
      <c r="A7" t="s">
        <v>18</v>
      </c>
      <c r="B7" t="s">
        <v>6</v>
      </c>
      <c r="C7" t="s">
        <v>273</v>
      </c>
    </row>
    <row r="8" spans="1:5">
      <c r="B8" t="s">
        <v>7</v>
      </c>
      <c r="C8" t="s">
        <v>156</v>
      </c>
    </row>
    <row r="9" spans="1:5">
      <c r="C9" t="s">
        <v>157</v>
      </c>
    </row>
    <row r="10" spans="1:5">
      <c r="A10" t="s">
        <v>40</v>
      </c>
      <c r="B10" t="s">
        <v>41</v>
      </c>
    </row>
    <row r="11" spans="1:5">
      <c r="B11" t="s">
        <v>42</v>
      </c>
    </row>
    <row r="12" spans="1:5">
      <c r="B12" t="s">
        <v>43</v>
      </c>
    </row>
    <row r="14" spans="1:5">
      <c r="A14" t="s">
        <v>44</v>
      </c>
      <c r="B14" t="s">
        <v>45</v>
      </c>
    </row>
    <row r="15" spans="1:5">
      <c r="B15" t="s">
        <v>46</v>
      </c>
    </row>
    <row r="16" spans="1:5">
      <c r="B16" t="s">
        <v>105</v>
      </c>
    </row>
    <row r="18" spans="1:2">
      <c r="A18" t="s">
        <v>266</v>
      </c>
    </row>
    <row r="19" spans="1:2">
      <c r="A19" t="s">
        <v>269</v>
      </c>
    </row>
    <row r="20" spans="1:2">
      <c r="A20" t="s">
        <v>270</v>
      </c>
      <c r="B20" t="s">
        <v>271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XFD372"/>
  <sheetViews>
    <sheetView view="pageBreakPreview" topLeftCell="A2" zoomScale="130" zoomScaleNormal="100" zoomScaleSheetLayoutView="130" workbookViewId="0">
      <pane ySplit="5" topLeftCell="A276" activePane="bottomLeft" state="frozen"/>
      <selection activeCell="A2" sqref="A2"/>
      <selection pane="bottomLeft" activeCell="F168" sqref="F168"/>
    </sheetView>
  </sheetViews>
  <sheetFormatPr defaultColWidth="8.75" defaultRowHeight="11.25"/>
  <cols>
    <col min="1" max="1" width="6" style="3" customWidth="1"/>
    <col min="2" max="2" width="4.25" style="3" customWidth="1"/>
    <col min="3" max="3" width="9.625" style="4" customWidth="1"/>
    <col min="4" max="4" width="5.375" style="6" customWidth="1"/>
    <col min="5" max="5" width="3.75" style="6" customWidth="1"/>
    <col min="6" max="6" width="10" style="4" customWidth="1"/>
    <col min="7" max="7" width="47.125" style="4" customWidth="1"/>
    <col min="8" max="8" width="25.375" style="4" customWidth="1"/>
    <col min="9" max="9" width="13.25" style="165" customWidth="1"/>
    <col min="10" max="10" width="12.25" style="4" customWidth="1"/>
    <col min="11" max="11" width="15" style="3" customWidth="1"/>
    <col min="12" max="12" width="15.375" style="3" customWidth="1"/>
    <col min="13" max="13" width="9.25" style="3" customWidth="1"/>
    <col min="14" max="14" width="33.75" style="2" customWidth="1"/>
    <col min="15" max="15" width="14.625" style="2" customWidth="1"/>
    <col min="16" max="16" width="26.5" style="2" customWidth="1"/>
    <col min="17" max="16384" width="8.75" style="2"/>
  </cols>
  <sheetData>
    <row r="1" spans="1:13" ht="19.149999999999999" hidden="1" customHeight="1">
      <c r="A1" s="23"/>
      <c r="B1" s="31" t="s">
        <v>193</v>
      </c>
      <c r="I1" s="173" t="s">
        <v>128</v>
      </c>
      <c r="K1" s="22" t="s">
        <v>128</v>
      </c>
      <c r="M1" s="22" t="s">
        <v>129</v>
      </c>
    </row>
    <row r="2" spans="1:13" ht="62.25" customHeight="1">
      <c r="A2" s="121" t="s">
        <v>273</v>
      </c>
      <c r="B2" s="211" t="s">
        <v>16</v>
      </c>
      <c r="C2" s="212"/>
      <c r="D2" s="212"/>
      <c r="E2" s="212"/>
      <c r="F2" s="212"/>
      <c r="G2" s="216" t="s">
        <v>345</v>
      </c>
      <c r="H2" s="217"/>
      <c r="I2" s="217"/>
      <c r="J2" s="218"/>
      <c r="K2" s="24" t="s">
        <v>344</v>
      </c>
      <c r="L2" s="165"/>
      <c r="M2" s="166"/>
    </row>
    <row r="3" spans="1:13" ht="48" customHeight="1" thickBot="1">
      <c r="A3" s="32" t="s">
        <v>155</v>
      </c>
      <c r="B3" s="32" t="s">
        <v>106</v>
      </c>
      <c r="C3" s="32" t="s">
        <v>39</v>
      </c>
      <c r="D3" s="108" t="s">
        <v>123</v>
      </c>
      <c r="E3" s="108" t="s">
        <v>122</v>
      </c>
      <c r="F3" s="32" t="s">
        <v>107</v>
      </c>
      <c r="G3" s="32" t="s">
        <v>203</v>
      </c>
      <c r="H3" s="32" t="s">
        <v>204</v>
      </c>
      <c r="I3" s="174" t="s">
        <v>146</v>
      </c>
      <c r="J3" s="32" t="s">
        <v>109</v>
      </c>
      <c r="K3" s="32" t="s">
        <v>108</v>
      </c>
      <c r="L3" s="32" t="s">
        <v>126</v>
      </c>
      <c r="M3" s="32" t="s">
        <v>127</v>
      </c>
    </row>
    <row r="4" spans="1:13" ht="35.25" customHeight="1">
      <c r="A4" s="106"/>
      <c r="B4" s="102"/>
      <c r="C4" s="113"/>
      <c r="D4" s="135"/>
      <c r="E4" s="135"/>
      <c r="F4" s="213" t="s">
        <v>211</v>
      </c>
      <c r="G4" s="214"/>
      <c r="H4" s="214"/>
      <c r="I4" s="175" t="s">
        <v>146</v>
      </c>
      <c r="J4" s="136" t="s">
        <v>172</v>
      </c>
      <c r="K4" s="137" t="s">
        <v>81</v>
      </c>
      <c r="L4" s="84"/>
      <c r="M4" s="110"/>
    </row>
    <row r="5" spans="1:13" ht="12" customHeight="1">
      <c r="A5" s="107">
        <f>A4</f>
        <v>0</v>
      </c>
      <c r="B5" s="28"/>
      <c r="C5" s="111"/>
      <c r="D5" s="111"/>
      <c r="E5" s="111"/>
      <c r="F5" s="215" t="s">
        <v>311</v>
      </c>
      <c r="G5" s="215"/>
      <c r="H5" s="215"/>
      <c r="I5" s="11"/>
      <c r="J5" s="199" t="s">
        <v>330</v>
      </c>
      <c r="K5" s="138" t="s">
        <v>83</v>
      </c>
      <c r="L5" s="27"/>
      <c r="M5" s="112"/>
    </row>
    <row r="6" spans="1:13" ht="10.5" customHeight="1" thickBot="1">
      <c r="A6" s="103"/>
      <c r="B6" s="104"/>
      <c r="C6" s="99"/>
      <c r="D6" s="105"/>
      <c r="E6" s="105"/>
      <c r="F6" s="114"/>
      <c r="G6" s="114"/>
      <c r="H6" s="114"/>
      <c r="I6" s="176"/>
      <c r="J6" s="99"/>
      <c r="K6" s="104"/>
      <c r="L6" s="104"/>
      <c r="M6" s="115"/>
    </row>
    <row r="7" spans="1:13" ht="12.6" customHeight="1">
      <c r="A7" s="155" t="s">
        <v>157</v>
      </c>
      <c r="B7" s="100"/>
      <c r="C7" s="156"/>
      <c r="D7" s="30">
        <v>1</v>
      </c>
      <c r="E7" s="101"/>
      <c r="F7" s="29">
        <f>IF(D7=D3,IF(ISBLANK(G7),"",CONCATENATE(D7,".",E7)),D7)</f>
        <v>1</v>
      </c>
      <c r="G7" s="30" t="s">
        <v>110</v>
      </c>
      <c r="H7" s="30"/>
      <c r="I7" s="30"/>
      <c r="J7" s="30"/>
      <c r="K7" s="101"/>
      <c r="L7" s="100"/>
      <c r="M7" s="100"/>
    </row>
    <row r="8" spans="1:13" ht="88.15" customHeight="1">
      <c r="A8" s="7" t="s">
        <v>157</v>
      </c>
      <c r="B8" s="7" t="s">
        <v>6</v>
      </c>
      <c r="C8" s="14" t="s">
        <v>41</v>
      </c>
      <c r="D8" s="10">
        <f>D7</f>
        <v>1</v>
      </c>
      <c r="E8" s="133">
        <f>IF(D7=D6,IF(AND(B8=Данные!$B$7,NOT(ISBLANK(C8)),OR(A8=$A$2,A8=Данные!$C$9)),E7+1,E7),IF(AND(B8=Данные!$B$7,NOT(ISBLANK(C8)),OR(A8=$A$2,A8=Данные!$C$9)),1,0))</f>
        <v>1</v>
      </c>
      <c r="F8" s="108" t="str">
        <f>IF(D8=D7,IF(ISBLANK(G8),"",CONCATENATE(D8,".",E8)),D8)</f>
        <v>1.1</v>
      </c>
      <c r="G8" s="11" t="s">
        <v>315</v>
      </c>
      <c r="H8" s="11" t="s">
        <v>262</v>
      </c>
      <c r="I8" s="11" t="s">
        <v>148</v>
      </c>
      <c r="J8" s="11" t="s">
        <v>111</v>
      </c>
      <c r="K8" s="12"/>
      <c r="L8" s="7"/>
      <c r="M8" s="7"/>
    </row>
    <row r="9" spans="1:13" ht="13.9" customHeight="1">
      <c r="A9" s="82" t="str">
        <f>A8</f>
        <v>общее</v>
      </c>
      <c r="B9" s="82" t="str">
        <f>B8</f>
        <v>Да</v>
      </c>
      <c r="C9" s="13"/>
      <c r="D9" s="8">
        <f t="shared" ref="D9:D163" si="0">D8</f>
        <v>1</v>
      </c>
      <c r="E9" s="133">
        <f>IF(D8=D7,IF(AND(B9=Данные!$B$7,NOT(ISBLANK(C9)),OR(A9=$A$2,A9=Данные!$C$9)),E8+1,E8),IF(AND(B9=Данные!$B$7,NOT(ISBLANK(C9)),OR(A9=$A$2,A9=Данные!$C$9)),1,0))</f>
        <v>1</v>
      </c>
      <c r="F9" s="108" t="str">
        <f t="shared" ref="F9:F161" si="1">IF(D9=D8,IF(ISBLANK(G9),"",CONCATENATE(D9,".",E9)),D9)</f>
        <v/>
      </c>
      <c r="G9" s="14"/>
      <c r="H9" s="14"/>
      <c r="I9" s="20"/>
      <c r="J9" s="15" t="s">
        <v>6</v>
      </c>
      <c r="K9" s="15" t="s">
        <v>6</v>
      </c>
      <c r="L9" s="12" t="s">
        <v>45</v>
      </c>
      <c r="M9" s="7"/>
    </row>
    <row r="10" spans="1:13" ht="13.9" customHeight="1">
      <c r="A10" s="82" t="str">
        <f>A9</f>
        <v>общее</v>
      </c>
      <c r="B10" s="82" t="str">
        <f>B9</f>
        <v>Да</v>
      </c>
      <c r="C10" s="13"/>
      <c r="D10" s="8">
        <f t="shared" si="0"/>
        <v>1</v>
      </c>
      <c r="E10" s="133">
        <f>IF(D9=D8,IF(AND(B10=Данные!$B$7,NOT(ISBLANK(C10)),OR(A10=$A$2,A10=Данные!$C$9)),E9+1,E9),IF(AND(B10=Данные!$B$7,NOT(ISBLANK(C10)),OR(A10=$A$2,A10=Данные!$C$9)),1,0))</f>
        <v>1</v>
      </c>
      <c r="F10" s="108" t="str">
        <f t="shared" si="1"/>
        <v/>
      </c>
      <c r="G10" s="14"/>
      <c r="H10" s="14"/>
      <c r="I10" s="20"/>
      <c r="J10" s="15" t="s">
        <v>7</v>
      </c>
      <c r="K10" s="15" t="s">
        <v>7</v>
      </c>
      <c r="L10" s="12" t="s">
        <v>46</v>
      </c>
      <c r="M10" s="7"/>
    </row>
    <row r="11" spans="1:13" ht="22.5">
      <c r="A11" s="7" t="s">
        <v>273</v>
      </c>
      <c r="B11" s="7" t="s">
        <v>6</v>
      </c>
      <c r="C11" s="14" t="s">
        <v>41</v>
      </c>
      <c r="D11" s="10">
        <f>D10</f>
        <v>1</v>
      </c>
      <c r="E11" s="133">
        <f>IF(D10=D9,IF(AND(B11=Данные!$B$7,NOT(ISBLANK(C11)),OR(A11=$A$2,A11=Данные!$C$9)),E10+1,E10),IF(AND(B11=Данные!$B$7,NOT(ISBLANK(C11)),OR(A11=$A$2,A11=Данные!$C$9)),1,0))</f>
        <v>2</v>
      </c>
      <c r="F11" s="108" t="str">
        <f t="shared" si="1"/>
        <v>1.2</v>
      </c>
      <c r="G11" s="11" t="s">
        <v>321</v>
      </c>
      <c r="H11" s="11" t="s">
        <v>337</v>
      </c>
      <c r="I11" s="11"/>
      <c r="J11" s="11"/>
      <c r="K11" s="12"/>
      <c r="L11" s="7"/>
      <c r="M11" s="7"/>
    </row>
    <row r="12" spans="1:13">
      <c r="A12" s="82" t="str">
        <f>A11</f>
        <v>Услуги</v>
      </c>
      <c r="B12" s="82" t="str">
        <f>B11</f>
        <v>Да</v>
      </c>
      <c r="C12" s="13"/>
      <c r="D12" s="8">
        <f t="shared" si="0"/>
        <v>1</v>
      </c>
      <c r="E12" s="133">
        <f>IF(D11=D10,IF(AND(B12=Данные!$B$7,NOT(ISBLANK(C12)),OR(A12=$A$2,A12=Данные!$C$9)),E11+1,E11),IF(AND(B12=Данные!$B$7,NOT(ISBLANK(C12)),OR(A12=$A$2,A12=Данные!$C$9)),1,0))</f>
        <v>2</v>
      </c>
      <c r="F12" s="108" t="str">
        <f t="shared" si="1"/>
        <v/>
      </c>
      <c r="G12" s="14"/>
      <c r="H12" s="14"/>
      <c r="I12" s="20"/>
      <c r="J12" s="15" t="s">
        <v>8</v>
      </c>
      <c r="K12" s="15" t="s">
        <v>8</v>
      </c>
      <c r="L12" s="12" t="s">
        <v>45</v>
      </c>
      <c r="M12" s="7"/>
    </row>
    <row r="13" spans="1:13">
      <c r="A13" s="82" t="str">
        <f>A12</f>
        <v>Услуги</v>
      </c>
      <c r="B13" s="82" t="str">
        <f>B12</f>
        <v>Да</v>
      </c>
      <c r="C13" s="13"/>
      <c r="D13" s="8">
        <f>D12</f>
        <v>1</v>
      </c>
      <c r="E13" s="133">
        <f>IF(D12=D11,IF(AND(B13=Данные!$B$7,NOT(ISBLANK(C13)),OR(A13=$A$2,A13=Данные!$C$9)),E12+1,E12),IF(AND(B13=Данные!$B$7,NOT(ISBLANK(C13)),OR(A13=$A$2,A13=Данные!$C$9)),1,0))</f>
        <v>2</v>
      </c>
      <c r="F13" s="108" t="str">
        <f t="shared" si="1"/>
        <v/>
      </c>
      <c r="G13" s="14"/>
      <c r="H13" s="14"/>
      <c r="I13" s="20"/>
      <c r="J13" s="15" t="s">
        <v>7</v>
      </c>
      <c r="K13" s="15" t="s">
        <v>7</v>
      </c>
      <c r="L13" s="12" t="s">
        <v>46</v>
      </c>
      <c r="M13" s="7"/>
    </row>
    <row r="14" spans="1:13" hidden="1">
      <c r="A14" s="7" t="s">
        <v>156</v>
      </c>
      <c r="B14" s="7" t="s">
        <v>7</v>
      </c>
      <c r="C14" s="14" t="s">
        <v>41</v>
      </c>
      <c r="D14" s="10">
        <f>D13</f>
        <v>1</v>
      </c>
      <c r="E14" s="133">
        <f>IF(D13=D12,IF(AND(B14=Данные!$B$7,NOT(ISBLANK(C14)),OR(A14=$A$2,A14=Данные!$C$9)),E13+1,E13),IF(AND(B14=Данные!$B$7,NOT(ISBLANK(C14)),OR(A14=$A$2,A14=Данные!$C$9)),1,0))</f>
        <v>2</v>
      </c>
      <c r="F14" s="108" t="str">
        <f>IF(D14=D13,IF(ISBLANK(G14),"",CONCATENATE(D14,".",E14)),D14)</f>
        <v>1.2</v>
      </c>
      <c r="G14" s="11" t="s">
        <v>165</v>
      </c>
      <c r="H14" s="11" t="s">
        <v>165</v>
      </c>
      <c r="I14" s="11" t="s">
        <v>147</v>
      </c>
      <c r="J14" s="11" t="s">
        <v>111</v>
      </c>
      <c r="K14" s="12"/>
      <c r="L14" s="7"/>
      <c r="M14" s="7"/>
    </row>
    <row r="15" spans="1:13" ht="22.5" hidden="1">
      <c r="A15" s="82" t="str">
        <f>A14</f>
        <v>ТМЦ</v>
      </c>
      <c r="B15" s="82" t="str">
        <f>B14</f>
        <v>Нет</v>
      </c>
      <c r="C15" s="13"/>
      <c r="D15" s="8">
        <f t="shared" si="0"/>
        <v>1</v>
      </c>
      <c r="E15" s="133">
        <f>IF(D14=D13,IF(AND(B15=Данные!$B$7,NOT(ISBLANK(C15)),OR(A15=$A$2,A15=Данные!$C$9)),E14+1,E14),IF(AND(B15=Данные!$B$7,NOT(ISBLANK(C15)),OR(A15=$A$2,A15=Данные!$C$9)),1,0))</f>
        <v>2</v>
      </c>
      <c r="F15" s="108" t="str">
        <f>Данные!B3</f>
        <v>Экспедитор</v>
      </c>
      <c r="G15" s="19" t="s">
        <v>64</v>
      </c>
      <c r="H15" s="19" t="s">
        <v>166</v>
      </c>
      <c r="I15" s="20"/>
      <c r="J15" s="15" t="s">
        <v>8</v>
      </c>
      <c r="K15" s="15" t="s">
        <v>8</v>
      </c>
      <c r="L15" s="12" t="s">
        <v>45</v>
      </c>
      <c r="M15" s="7"/>
    </row>
    <row r="16" spans="1:13" ht="56.25" hidden="1">
      <c r="A16" s="82" t="str">
        <f>A15</f>
        <v>ТМЦ</v>
      </c>
      <c r="B16" s="82" t="str">
        <f>B15</f>
        <v>Нет</v>
      </c>
      <c r="C16" s="13"/>
      <c r="D16" s="8">
        <f t="shared" si="0"/>
        <v>1</v>
      </c>
      <c r="E16" s="133">
        <f>IF(D15=D14,IF(AND(B16=Данные!$B$7,NOT(ISBLANK(C16)),OR(A16=$A$2,A16=Данные!$C$9)),E15+1,E15),IF(AND(B16=Данные!$B$7,NOT(ISBLANK(C16)),OR(A16=$A$2,A16=Данные!$C$9)),1,0))</f>
        <v>2</v>
      </c>
      <c r="F16" s="108">
        <f>Данные!B4</f>
        <v>0</v>
      </c>
      <c r="G16" s="19" t="s">
        <v>199</v>
      </c>
      <c r="H16" s="19" t="s">
        <v>200</v>
      </c>
      <c r="I16" s="20"/>
      <c r="J16" s="15" t="s">
        <v>7</v>
      </c>
      <c r="K16" s="15" t="s">
        <v>7</v>
      </c>
      <c r="L16" s="12" t="s">
        <v>46</v>
      </c>
      <c r="M16" s="7"/>
    </row>
    <row r="17" spans="1:14" ht="33.75" hidden="1">
      <c r="A17" s="7" t="s">
        <v>156</v>
      </c>
      <c r="B17" s="7" t="s">
        <v>7</v>
      </c>
      <c r="C17" s="14" t="s">
        <v>41</v>
      </c>
      <c r="D17" s="8">
        <f t="shared" si="0"/>
        <v>1</v>
      </c>
      <c r="E17" s="133">
        <f>IF(D16=D15,IF(AND(B17=Данные!$B$7,NOT(ISBLANK(C17)),OR(A17=$A$2,A17=Данные!$C$9)),E16+1,E16),IF(AND(B17=Данные!$B$7,NOT(ISBLANK(C17)),OR(A17=$A$2,A17=Данные!$C$9)),1,0))</f>
        <v>2</v>
      </c>
      <c r="F17" s="108" t="str">
        <f>IF(D17=D16,IF(ISBLANK(G17),"",CONCATENATE(D17,".",E17)),D17)</f>
        <v>1.2</v>
      </c>
      <c r="G17" s="11" t="s">
        <v>268</v>
      </c>
      <c r="H17" s="11" t="s">
        <v>190</v>
      </c>
      <c r="I17" s="11" t="s">
        <v>147</v>
      </c>
      <c r="J17" s="11" t="s">
        <v>111</v>
      </c>
      <c r="K17" s="12"/>
      <c r="L17" s="7"/>
      <c r="M17" s="7"/>
    </row>
    <row r="18" spans="1:14" hidden="1">
      <c r="A18" s="82" t="str">
        <f>A17</f>
        <v>ТМЦ</v>
      </c>
      <c r="B18" s="82" t="str">
        <f>B17</f>
        <v>Нет</v>
      </c>
      <c r="C18" s="13"/>
      <c r="D18" s="8">
        <f t="shared" si="0"/>
        <v>1</v>
      </c>
      <c r="E18" s="133">
        <f>IF(D17=D16,IF(AND(B18=Данные!$B$7,NOT(ISBLANK(C18)),OR(A18=$A$2,A18=Данные!$C$9)),E17+1,E17),IF(AND(B18=Данные!$B$7,NOT(ISBLANK(C18)),OR(A18=$A$2,A18=Данные!$C$9)),1,0))</f>
        <v>2</v>
      </c>
      <c r="F18" s="108" t="str">
        <f t="shared" ref="F18:F25" si="2">IF(D18=D17,IF(ISBLANK(G18),"",CONCATENATE(D18,".",E18)),D18)</f>
        <v/>
      </c>
      <c r="G18" s="14"/>
      <c r="H18" s="14"/>
      <c r="I18" s="20"/>
      <c r="J18" s="15" t="s">
        <v>6</v>
      </c>
      <c r="K18" s="15" t="s">
        <v>6</v>
      </c>
      <c r="L18" s="12" t="s">
        <v>45</v>
      </c>
      <c r="M18" s="7"/>
    </row>
    <row r="19" spans="1:14" hidden="1">
      <c r="A19" s="82" t="str">
        <f>A18</f>
        <v>ТМЦ</v>
      </c>
      <c r="B19" s="82" t="str">
        <f>B18</f>
        <v>Нет</v>
      </c>
      <c r="C19" s="13"/>
      <c r="D19" s="8">
        <f t="shared" si="0"/>
        <v>1</v>
      </c>
      <c r="E19" s="133">
        <f>IF(D18=D17,IF(AND(B19=Данные!$B$7,NOT(ISBLANK(C19)),OR(A19=$A$2,A19=Данные!$C$9)),E18+1,E18),IF(AND(B19=Данные!$B$7,NOT(ISBLANK(C19)),OR(A19=$A$2,A19=Данные!$C$9)),1,0))</f>
        <v>2</v>
      </c>
      <c r="F19" s="108" t="str">
        <f t="shared" si="2"/>
        <v/>
      </c>
      <c r="G19" s="14"/>
      <c r="H19" s="14"/>
      <c r="I19" s="20"/>
      <c r="J19" s="15" t="s">
        <v>7</v>
      </c>
      <c r="K19" s="15" t="s">
        <v>7</v>
      </c>
      <c r="L19" s="12" t="s">
        <v>46</v>
      </c>
      <c r="M19" s="7"/>
    </row>
    <row r="20" spans="1:14" ht="45" hidden="1">
      <c r="A20" s="7" t="s">
        <v>156</v>
      </c>
      <c r="B20" s="7" t="s">
        <v>7</v>
      </c>
      <c r="C20" s="14" t="s">
        <v>41</v>
      </c>
      <c r="D20" s="8">
        <f t="shared" si="0"/>
        <v>1</v>
      </c>
      <c r="E20" s="133">
        <f>IF(D19=D18,IF(AND(B20=Данные!$B$7,NOT(ISBLANK(C20)),OR(A20=$A$2,A20=Данные!$C$9)),E19+1,E19),IF(AND(B20=Данные!$B$7,NOT(ISBLANK(C20)),OR(A20=$A$2,A20=Данные!$C$9)),1,0))</f>
        <v>2</v>
      </c>
      <c r="F20" s="108" t="str">
        <f>IF(D20=D16,IF(ISBLANK(G20),"",CONCATENATE(D20,".",E20)),D20)</f>
        <v>1.2</v>
      </c>
      <c r="G20" s="11" t="s">
        <v>274</v>
      </c>
      <c r="H20" s="11" t="s">
        <v>275</v>
      </c>
      <c r="I20" s="11" t="s">
        <v>147</v>
      </c>
      <c r="J20" s="11" t="s">
        <v>111</v>
      </c>
      <c r="K20" s="12"/>
      <c r="L20" s="7"/>
      <c r="M20" s="7"/>
      <c r="N20" s="159"/>
    </row>
    <row r="21" spans="1:14" hidden="1">
      <c r="A21" s="82" t="str">
        <f>A20</f>
        <v>ТМЦ</v>
      </c>
      <c r="B21" s="82" t="str">
        <f>B20</f>
        <v>Нет</v>
      </c>
      <c r="C21" s="13"/>
      <c r="D21" s="8">
        <f t="shared" si="0"/>
        <v>1</v>
      </c>
      <c r="E21" s="133">
        <f>IF(D20=D19,IF(AND(B21=Данные!$B$7,NOT(ISBLANK(C21)),OR(A21=$A$2,A21=Данные!$C$9)),E20+1,E20),IF(AND(B21=Данные!$B$7,NOT(ISBLANK(C21)),OR(A21=$A$2,A21=Данные!$C$9)),1,0))</f>
        <v>2</v>
      </c>
      <c r="F21" s="108" t="str">
        <f t="shared" ref="F21:F22" si="3">IF(D21=D20,IF(ISBLANK(G21),"",CONCATENATE(D21,".",E21)),D21)</f>
        <v/>
      </c>
      <c r="G21" s="14"/>
      <c r="H21" s="14"/>
      <c r="I21" s="20"/>
      <c r="J21" s="15" t="s">
        <v>6</v>
      </c>
      <c r="K21" s="15" t="s">
        <v>6</v>
      </c>
      <c r="L21" s="12" t="s">
        <v>45</v>
      </c>
      <c r="M21" s="7"/>
    </row>
    <row r="22" spans="1:14" hidden="1">
      <c r="A22" s="82" t="str">
        <f>A21</f>
        <v>ТМЦ</v>
      </c>
      <c r="B22" s="82" t="str">
        <f>B21</f>
        <v>Нет</v>
      </c>
      <c r="C22" s="13"/>
      <c r="D22" s="8">
        <f t="shared" si="0"/>
        <v>1</v>
      </c>
      <c r="E22" s="133">
        <f>IF(D21=D20,IF(AND(B22=Данные!$B$7,NOT(ISBLANK(C22)),OR(A22=$A$2,A22=Данные!$C$9)),E21+1,E21),IF(AND(B22=Данные!$B$7,NOT(ISBLANK(C22)),OR(A22=$A$2,A22=Данные!$C$9)),1,0))</f>
        <v>2</v>
      </c>
      <c r="F22" s="108" t="str">
        <f t="shared" si="3"/>
        <v/>
      </c>
      <c r="G22" s="14"/>
      <c r="H22" s="14"/>
      <c r="I22" s="20"/>
      <c r="J22" s="15" t="s">
        <v>7</v>
      </c>
      <c r="K22" s="15" t="s">
        <v>7</v>
      </c>
      <c r="L22" s="12" t="s">
        <v>46</v>
      </c>
      <c r="M22" s="7"/>
    </row>
    <row r="23" spans="1:14" ht="22.5" hidden="1">
      <c r="A23" s="7" t="s">
        <v>156</v>
      </c>
      <c r="B23" s="7" t="s">
        <v>7</v>
      </c>
      <c r="C23" s="14" t="s">
        <v>41</v>
      </c>
      <c r="D23" s="8">
        <f t="shared" si="0"/>
        <v>1</v>
      </c>
      <c r="E23" s="133">
        <f>IF(D22=D21,IF(AND(B23=Данные!$B$7,NOT(ISBLANK(C23)),OR(A23=$A$2,A23=Данные!$C$9)),E22+1,E22),IF(AND(B23=Данные!$B$7,NOT(ISBLANK(C23)),OR(A23=$A$2,A23=Данные!$C$9)),1,0))</f>
        <v>2</v>
      </c>
      <c r="F23" s="108" t="str">
        <f>IF(D23=D19,IF(ISBLANK(G23),"",CONCATENATE(D23,".",E23)),D23)</f>
        <v>1.2</v>
      </c>
      <c r="G23" s="11" t="s">
        <v>249</v>
      </c>
      <c r="H23" s="11" t="s">
        <v>250</v>
      </c>
      <c r="I23" s="11" t="s">
        <v>147</v>
      </c>
      <c r="J23" s="11" t="s">
        <v>111</v>
      </c>
      <c r="K23" s="12"/>
      <c r="L23" s="7"/>
      <c r="M23" s="7"/>
    </row>
    <row r="24" spans="1:14" hidden="1">
      <c r="A24" s="82" t="str">
        <f>A23</f>
        <v>ТМЦ</v>
      </c>
      <c r="B24" s="82" t="str">
        <f>B23</f>
        <v>Нет</v>
      </c>
      <c r="C24" s="13"/>
      <c r="D24" s="8">
        <f t="shared" si="0"/>
        <v>1</v>
      </c>
      <c r="E24" s="133">
        <f>IF(D23=D22,IF(AND(B24=Данные!$B$7,NOT(ISBLANK(C24)),OR(A24=$A$2,A24=Данные!$C$9)),E23+1,E23),IF(AND(B24=Данные!$B$7,NOT(ISBLANK(C24)),OR(A24=$A$2,A24=Данные!$C$9)),1,0))</f>
        <v>2</v>
      </c>
      <c r="F24" s="108" t="str">
        <f t="shared" si="2"/>
        <v/>
      </c>
      <c r="G24" s="14"/>
      <c r="H24" s="14"/>
      <c r="I24" s="20"/>
      <c r="J24" s="15" t="s">
        <v>6</v>
      </c>
      <c r="K24" s="15" t="s">
        <v>6</v>
      </c>
      <c r="L24" s="12" t="s">
        <v>45</v>
      </c>
      <c r="M24" s="7"/>
    </row>
    <row r="25" spans="1:14" hidden="1">
      <c r="A25" s="82" t="str">
        <f>A24</f>
        <v>ТМЦ</v>
      </c>
      <c r="B25" s="82" t="str">
        <f>B24</f>
        <v>Нет</v>
      </c>
      <c r="C25" s="13"/>
      <c r="D25" s="8">
        <f t="shared" si="0"/>
        <v>1</v>
      </c>
      <c r="E25" s="133">
        <f>IF(D24=D23,IF(AND(B25=Данные!$B$7,NOT(ISBLANK(C25)),OR(A25=$A$2,A25=Данные!$C$9)),E24+1,E24),IF(AND(B25=Данные!$B$7,NOT(ISBLANK(C25)),OR(A25=$A$2,A25=Данные!$C$9)),1,0))</f>
        <v>2</v>
      </c>
      <c r="F25" s="108" t="str">
        <f t="shared" si="2"/>
        <v/>
      </c>
      <c r="G25" s="14"/>
      <c r="H25" s="14"/>
      <c r="I25" s="20"/>
      <c r="J25" s="15" t="s">
        <v>7</v>
      </c>
      <c r="K25" s="15" t="s">
        <v>7</v>
      </c>
      <c r="L25" s="12" t="s">
        <v>46</v>
      </c>
      <c r="M25" s="7"/>
    </row>
    <row r="26" spans="1:14" ht="22.5">
      <c r="A26" s="155" t="s">
        <v>157</v>
      </c>
      <c r="B26" s="82"/>
      <c r="C26" s="108"/>
      <c r="D26" s="9">
        <f>D19+1</f>
        <v>2</v>
      </c>
      <c r="E26" s="133">
        <f>IF(D25=D24,IF(AND(B26=Данные!$B$7,NOT(ISBLANK(C26)),OR(A26=$A$2,A26=Данные!$C$9)),E25+1,E25),IF(AND(B26=Данные!$B$7,NOT(ISBLANK(C26)),OR(A26=$A$2,A26=Данные!$C$9)),1,0))</f>
        <v>2</v>
      </c>
      <c r="F26" s="108">
        <f>IF(D26=D19,IF(ISBLANK(G26),"",CONCATENATE(D26,".",E26)),D26)</f>
        <v>2</v>
      </c>
      <c r="G26" s="16" t="s">
        <v>169</v>
      </c>
      <c r="H26" s="9"/>
      <c r="I26" s="9"/>
      <c r="J26" s="9"/>
      <c r="K26" s="8"/>
      <c r="L26" s="7"/>
      <c r="M26" s="7"/>
    </row>
    <row r="27" spans="1:14" ht="94.5" customHeight="1" thickBot="1">
      <c r="A27" s="7" t="s">
        <v>157</v>
      </c>
      <c r="B27" s="7" t="s">
        <v>6</v>
      </c>
      <c r="C27" s="14" t="s">
        <v>41</v>
      </c>
      <c r="D27" s="10">
        <f>D26</f>
        <v>2</v>
      </c>
      <c r="E27" s="133">
        <f>IF(D26=D25,IF(AND(B27=Данные!$B$7,NOT(ISBLANK(C27)),OR(A27=$A$2,A27=Данные!$C$9)),E26+1,E26),IF(AND(B27=Данные!$B$7,NOT(ISBLANK(C27)),OR(A27=$A$2,A27=Данные!$C$9)),1,0))</f>
        <v>1</v>
      </c>
      <c r="F27" s="108" t="str">
        <f t="shared" ref="F27" si="4">IF(D27=D26,IF(ISBLANK(G27),"",CONCATENATE(D27,".",E27)),D27)</f>
        <v>2.1</v>
      </c>
      <c r="G27" s="98" t="s">
        <v>65</v>
      </c>
      <c r="H27" s="98" t="s">
        <v>278</v>
      </c>
      <c r="I27" s="98" t="s">
        <v>148</v>
      </c>
      <c r="J27" s="98" t="s">
        <v>111</v>
      </c>
      <c r="K27" s="85"/>
      <c r="L27" s="109"/>
      <c r="M27" s="7"/>
      <c r="N27" s="159"/>
    </row>
    <row r="28" spans="1:14" ht="13.9" customHeight="1">
      <c r="A28" s="82" t="str">
        <f>A27</f>
        <v>общее</v>
      </c>
      <c r="B28" s="82" t="str">
        <f>B27</f>
        <v>Да</v>
      </c>
      <c r="C28" s="157"/>
      <c r="D28" s="8">
        <f t="shared" si="0"/>
        <v>2</v>
      </c>
      <c r="E28" s="133">
        <f>IF(D27=D26,IF(AND(B28=Данные!$B$7,NOT(ISBLANK(C28)),OR(A28=$A$2,A28=Данные!$C$9)),E27+1,E27),IF(AND(B28=Данные!$B$7,NOT(ISBLANK(C28)),OR(A28=$A$2,A28=Данные!$C$9)),1,0))</f>
        <v>1</v>
      </c>
      <c r="F28" s="134" t="s">
        <v>167</v>
      </c>
      <c r="G28" s="90"/>
      <c r="H28" s="90"/>
      <c r="I28" s="177"/>
      <c r="J28" s="83" t="s">
        <v>307</v>
      </c>
      <c r="K28" s="83" t="s">
        <v>307</v>
      </c>
      <c r="L28" s="91" t="s">
        <v>46</v>
      </c>
      <c r="M28" s="116"/>
    </row>
    <row r="29" spans="1:14">
      <c r="A29" s="82" t="str">
        <f>A28</f>
        <v>общее</v>
      </c>
      <c r="B29" s="82" t="str">
        <f>B28</f>
        <v>Да</v>
      </c>
      <c r="C29" s="157"/>
      <c r="D29" s="8">
        <f t="shared" si="0"/>
        <v>2</v>
      </c>
      <c r="E29" s="133">
        <f>IF(D28=D27,IF(AND(B29=Данные!$B$7,NOT(ISBLANK(C29)),OR(A29=$A$2,A29=Данные!$C$9)),E28+1,E28),IF(AND(B29=Данные!$B$7,NOT(ISBLANK(C29)),OR(A29=$A$2,A29=Данные!$C$9)),1,0))</f>
        <v>1</v>
      </c>
      <c r="F29" s="92"/>
      <c r="G29" s="14"/>
      <c r="H29" s="14"/>
      <c r="I29" s="20"/>
      <c r="J29" s="15" t="s">
        <v>308</v>
      </c>
      <c r="K29" s="15" t="s">
        <v>308</v>
      </c>
      <c r="L29" s="93" t="s">
        <v>45</v>
      </c>
      <c r="M29" s="116"/>
    </row>
    <row r="30" spans="1:14" ht="21" hidden="1" customHeight="1" thickBot="1">
      <c r="A30" s="82" t="s">
        <v>156</v>
      </c>
      <c r="B30" s="82" t="s">
        <v>156</v>
      </c>
      <c r="C30" s="157"/>
      <c r="D30" s="8">
        <f t="shared" si="0"/>
        <v>2</v>
      </c>
      <c r="E30" s="133">
        <f>IF(D29=D28,IF(AND(B30=Данные!$B$7,NOT(ISBLANK(C30)),OR(A30=$A$2,A30=Данные!$C$9)),E29+1,E29),IF(AND(B30=Данные!$B$7,NOT(ISBLANK(C30)),OR(A30=$A$2,A30=Данные!$C$9)),1,0))</f>
        <v>1</v>
      </c>
      <c r="F30" s="94" t="str">
        <f>IF(D30=D28,IF(ISBLANK(G30),"",CONCATENATE(D30,".",E30)),D30)</f>
        <v/>
      </c>
      <c r="G30" s="95"/>
      <c r="H30" s="95"/>
      <c r="I30" s="178"/>
      <c r="J30" s="96" t="s">
        <v>85</v>
      </c>
      <c r="K30" s="96" t="s">
        <v>85</v>
      </c>
      <c r="L30" s="97" t="s">
        <v>45</v>
      </c>
      <c r="M30" s="116"/>
    </row>
    <row r="31" spans="1:14" ht="30.6" hidden="1" customHeight="1">
      <c r="A31" s="82" t="str">
        <f t="shared" ref="A31:B32" si="5">A30</f>
        <v>ТМЦ</v>
      </c>
      <c r="B31" s="82" t="str">
        <f t="shared" si="5"/>
        <v>ТМЦ</v>
      </c>
      <c r="C31" s="157"/>
      <c r="D31" s="8">
        <f t="shared" si="0"/>
        <v>2</v>
      </c>
      <c r="E31" s="133">
        <f>IF(D30=D29,IF(AND(B31=Данные!$B$7,NOT(ISBLANK(C31)),OR(A31=$A$2,A31=Данные!$C$9)),E30+1,E30),IF(AND(B31=Данные!$B$7,NOT(ISBLANK(C31)),OR(A31=$A$2,A31=Данные!$C$9)),1,0))</f>
        <v>1</v>
      </c>
      <c r="F31" s="88"/>
      <c r="G31" s="89"/>
      <c r="H31" s="90"/>
      <c r="I31" s="177"/>
      <c r="J31" s="83"/>
      <c r="K31" s="83"/>
      <c r="L31" s="91"/>
      <c r="M31" s="116"/>
      <c r="N31" s="171"/>
    </row>
    <row r="32" spans="1:14" ht="21" hidden="1" customHeight="1">
      <c r="A32" s="82" t="str">
        <f t="shared" si="5"/>
        <v>ТМЦ</v>
      </c>
      <c r="B32" s="82" t="str">
        <f t="shared" si="5"/>
        <v>ТМЦ</v>
      </c>
      <c r="C32" s="157"/>
      <c r="D32" s="8">
        <f t="shared" si="0"/>
        <v>2</v>
      </c>
      <c r="E32" s="133">
        <f>IF(D31=D30,IF(AND(B32=Данные!$B$7,NOT(ISBLANK(C32)),OR(A32=$A$2,A32=Данные!$C$9)),E31+1,E31),IF(AND(B32=Данные!$B$7,NOT(ISBLANK(C32)),OR(A32=$A$2,A32=Данные!$C$9)),1,0))</f>
        <v>1</v>
      </c>
      <c r="F32" s="92"/>
      <c r="G32" s="14"/>
      <c r="H32" s="14"/>
      <c r="I32" s="20"/>
      <c r="J32" s="15"/>
      <c r="K32" s="15"/>
      <c r="L32" s="93"/>
      <c r="M32" s="116"/>
    </row>
    <row r="33" spans="1:13" ht="21" hidden="1" customHeight="1" thickBot="1">
      <c r="A33" s="82" t="str">
        <f>A32</f>
        <v>ТМЦ</v>
      </c>
      <c r="B33" s="82" t="str">
        <f>B32</f>
        <v>ТМЦ</v>
      </c>
      <c r="C33" s="157"/>
      <c r="D33" s="8">
        <f t="shared" si="0"/>
        <v>2</v>
      </c>
      <c r="E33" s="133">
        <f>IF(D32=D31,IF(AND(B33=Данные!$B$7,NOT(ISBLANK(C33)),OR(A33=$A$2,A33=Данные!$C$9)),E32+1,E32),IF(AND(B33=Данные!$B$7,NOT(ISBLANK(C33)),OR(A33=$A$2,A33=Данные!$C$9)),1,0))</f>
        <v>1</v>
      </c>
      <c r="F33" s="94"/>
      <c r="G33" s="95"/>
      <c r="H33" s="95"/>
      <c r="I33" s="178"/>
      <c r="J33" s="96"/>
      <c r="K33" s="96"/>
      <c r="L33" s="97"/>
      <c r="M33" s="116"/>
    </row>
    <row r="34" spans="1:13" ht="21" customHeight="1">
      <c r="A34" s="7" t="s">
        <v>273</v>
      </c>
      <c r="B34" s="7" t="s">
        <v>6</v>
      </c>
      <c r="C34" s="14" t="s">
        <v>41</v>
      </c>
      <c r="D34" s="10">
        <f>D30</f>
        <v>2</v>
      </c>
      <c r="E34" s="133">
        <f>IF(D30=D29,IF(AND(B34=Данные!$B$7,NOT(ISBLANK(C34)),OR(A34=$A$2,A34=Данные!$C$9)),E30+1,E30),IF(AND(B34=Данные!$B$7,NOT(ISBLANK(C34)),OR(A34=$A$2,A34=Данные!$C$9)),1,0))</f>
        <v>2</v>
      </c>
      <c r="F34" s="108" t="str">
        <f>IF(D34=D30,IF(ISBLANK(G34),"",CONCATENATE(D34,".",E34)),D34)</f>
        <v>2.2</v>
      </c>
      <c r="G34" s="86" t="s">
        <v>347</v>
      </c>
      <c r="H34" s="86" t="s">
        <v>22</v>
      </c>
      <c r="I34" s="86"/>
      <c r="J34" s="86" t="s">
        <v>285</v>
      </c>
      <c r="K34" s="87"/>
      <c r="L34" s="100"/>
      <c r="M34" s="7"/>
    </row>
    <row r="35" spans="1:13" ht="21" customHeight="1">
      <c r="A35" s="82" t="str">
        <f>A34</f>
        <v>Услуги</v>
      </c>
      <c r="B35" s="82" t="str">
        <f>B34</f>
        <v>Да</v>
      </c>
      <c r="C35" s="13"/>
      <c r="D35" s="8">
        <f t="shared" si="0"/>
        <v>2</v>
      </c>
      <c r="E35" s="133">
        <f>IF(D34=D30,IF(AND(B35=Данные!$B$7,NOT(ISBLANK(C35)),OR(A35=$A$2,A35=Данные!$C$9)),E34+1,E34),IF(AND(B35=Данные!$B$7,NOT(ISBLANK(C35)),OR(A35=$A$2,A35=Данные!$C$9)),1,0))</f>
        <v>2</v>
      </c>
      <c r="F35" s="108" t="str">
        <f>IF(D35=D34,IF(ISBLANK(G35),"",CONCATENATE(D35,".",E35)),D35)</f>
        <v/>
      </c>
      <c r="G35" s="14"/>
      <c r="H35" s="14"/>
      <c r="I35" s="20"/>
      <c r="J35" s="15" t="s">
        <v>312</v>
      </c>
      <c r="K35" s="15" t="s">
        <v>312</v>
      </c>
      <c r="L35" s="12" t="s">
        <v>46</v>
      </c>
      <c r="M35" s="7"/>
    </row>
    <row r="36" spans="1:13" ht="21" customHeight="1">
      <c r="A36" s="82" t="str">
        <f>A35</f>
        <v>Услуги</v>
      </c>
      <c r="B36" s="82" t="str">
        <f>B35</f>
        <v>Да</v>
      </c>
      <c r="C36" s="13"/>
      <c r="D36" s="8">
        <f t="shared" si="0"/>
        <v>2</v>
      </c>
      <c r="E36" s="133">
        <f>IF(D35=D34,IF(AND(B36=Данные!$B$7,NOT(ISBLANK(C36)),OR(A36=$A$2,A36=Данные!$C$9)),E35+1,E35),IF(AND(B36=Данные!$B$7,NOT(ISBLANK(C36)),OR(A36=$A$2,A36=Данные!$C$9)),1,0))</f>
        <v>2</v>
      </c>
      <c r="F36" s="108" t="str">
        <f>IF(D36=D35,IF(ISBLANK(G36),"",CONCATENATE(D36,".",E36)),D36)</f>
        <v/>
      </c>
      <c r="G36" s="14"/>
      <c r="H36" s="14"/>
      <c r="I36" s="20"/>
      <c r="J36" s="15" t="s">
        <v>313</v>
      </c>
      <c r="K36" s="15" t="s">
        <v>313</v>
      </c>
      <c r="L36" s="12" t="s">
        <v>45</v>
      </c>
      <c r="M36" s="7"/>
    </row>
    <row r="37" spans="1:13" ht="33.75" hidden="1">
      <c r="A37" s="7" t="s">
        <v>273</v>
      </c>
      <c r="B37" s="7" t="s">
        <v>7</v>
      </c>
      <c r="C37" s="14" t="s">
        <v>41</v>
      </c>
      <c r="D37" s="10">
        <f>D33</f>
        <v>2</v>
      </c>
      <c r="E37" s="133">
        <v>3</v>
      </c>
      <c r="F37" s="108" t="str">
        <f>IF(D37=D33,IF(ISBLANK(G37),"",CONCATENATE(D37,".",E37)),D37)</f>
        <v>2.3</v>
      </c>
      <c r="G37" s="86" t="s">
        <v>320</v>
      </c>
      <c r="H37" s="86" t="s">
        <v>22</v>
      </c>
      <c r="I37" s="86"/>
      <c r="J37" s="86" t="s">
        <v>285</v>
      </c>
      <c r="K37" s="87"/>
      <c r="L37" s="100"/>
      <c r="M37" s="7"/>
    </row>
    <row r="38" spans="1:13" ht="13.9" hidden="1" customHeight="1">
      <c r="A38" s="82" t="str">
        <f>A37</f>
        <v>Услуги</v>
      </c>
      <c r="B38" s="82" t="str">
        <f>B37</f>
        <v>Нет</v>
      </c>
      <c r="C38" s="13"/>
      <c r="D38" s="8">
        <f t="shared" si="0"/>
        <v>2</v>
      </c>
      <c r="E38" s="133">
        <f>IF(D37=D33,IF(AND(B38=Данные!$B$7,NOT(ISBLANK(C38)),OR(A38=$A$2,A38=Данные!$C$9)),E37+1,E37),IF(AND(B38=Данные!$B$7,NOT(ISBLANK(C38)),OR(A38=$A$2,A38=Данные!$C$9)),1,0))</f>
        <v>3</v>
      </c>
      <c r="F38" s="108" t="str">
        <f>IF(D38=D37,IF(ISBLANK(G38),"",CONCATENATE(D38,".",E38)),D38)</f>
        <v/>
      </c>
      <c r="G38" s="14"/>
      <c r="H38" s="14"/>
      <c r="I38" s="20"/>
      <c r="J38" s="15" t="s">
        <v>6</v>
      </c>
      <c r="K38" s="15" t="s">
        <v>6</v>
      </c>
      <c r="L38" s="12" t="s">
        <v>45</v>
      </c>
      <c r="M38" s="7"/>
    </row>
    <row r="39" spans="1:13" ht="13.9" hidden="1" customHeight="1">
      <c r="A39" s="82" t="str">
        <f>A38</f>
        <v>Услуги</v>
      </c>
      <c r="B39" s="82" t="str">
        <f>B38</f>
        <v>Нет</v>
      </c>
      <c r="C39" s="13"/>
      <c r="D39" s="8">
        <f t="shared" si="0"/>
        <v>2</v>
      </c>
      <c r="E39" s="133">
        <f>IF(D38=D37,IF(AND(B39=Данные!$B$7,NOT(ISBLANK(C39)),OR(A39=$A$2,A39=Данные!$C$9)),E38+1,E38),IF(AND(B39=Данные!$B$7,NOT(ISBLANK(C39)),OR(A39=$A$2,A39=Данные!$C$9)),1,0))</f>
        <v>3</v>
      </c>
      <c r="F39" s="108" t="str">
        <f>IF(D39=D38,IF(ISBLANK(G39),"",CONCATENATE(D39,".",E39)),D39)</f>
        <v/>
      </c>
      <c r="G39" s="14"/>
      <c r="H39" s="14"/>
      <c r="I39" s="20"/>
      <c r="J39" s="15" t="s">
        <v>7</v>
      </c>
      <c r="K39" s="15" t="s">
        <v>7</v>
      </c>
      <c r="L39" s="12" t="s">
        <v>46</v>
      </c>
      <c r="M39" s="7"/>
    </row>
    <row r="40" spans="1:13" ht="33.75" hidden="1">
      <c r="A40" s="7" t="s">
        <v>156</v>
      </c>
      <c r="B40" s="7" t="s">
        <v>7</v>
      </c>
      <c r="C40" s="14" t="s">
        <v>41</v>
      </c>
      <c r="D40" s="10">
        <f t="shared" si="0"/>
        <v>2</v>
      </c>
      <c r="E40" s="133">
        <f>IF(D39=D38,IF(AND(B40=Данные!$B$7,NOT(ISBLANK(C40)),OR(A40=$A$2,A40=Данные!$C$9)),E39+1,E39),IF(AND(B40=Данные!$B$7,NOT(ISBLANK(C40)),OR(A40=$A$2,A40=Данные!$C$9)),1,0))</f>
        <v>3</v>
      </c>
      <c r="F40" s="108" t="str">
        <f>IF(D40=D39,IF(ISBLANK(G40),"",CONCATENATE(D40,".",E40)),D40)</f>
        <v>2.3</v>
      </c>
      <c r="G40" s="11" t="s">
        <v>165</v>
      </c>
      <c r="H40" s="11" t="s">
        <v>22</v>
      </c>
      <c r="I40" s="11" t="s">
        <v>147</v>
      </c>
      <c r="J40" s="11" t="s">
        <v>94</v>
      </c>
      <c r="K40" s="12"/>
      <c r="L40" s="7"/>
      <c r="M40" s="7"/>
    </row>
    <row r="41" spans="1:13" ht="22.5" hidden="1">
      <c r="A41" s="82" t="str">
        <f>A40</f>
        <v>ТМЦ</v>
      </c>
      <c r="B41" s="82" t="str">
        <f>B40</f>
        <v>Нет</v>
      </c>
      <c r="C41" s="13"/>
      <c r="D41" s="8">
        <f t="shared" si="0"/>
        <v>2</v>
      </c>
      <c r="E41" s="133">
        <f>IF(D40=D39,IF(AND(B41=Данные!$B$7,NOT(ISBLANK(C41)),OR(A41=$A$2,A41=Данные!$C$9)),E40+1,E40),IF(AND(B41=Данные!$B$7,NOT(ISBLANK(C41)),OR(A41=$A$2,A41=Данные!$C$9)),1,0))</f>
        <v>3</v>
      </c>
      <c r="F41" s="108">
        <f>Данные!B4</f>
        <v>0</v>
      </c>
      <c r="G41" s="19" t="s">
        <v>80</v>
      </c>
      <c r="H41" s="14"/>
      <c r="I41" s="20"/>
      <c r="J41" s="15" t="s">
        <v>168</v>
      </c>
      <c r="K41" s="15" t="s">
        <v>168</v>
      </c>
      <c r="L41" s="12" t="s">
        <v>46</v>
      </c>
      <c r="M41" s="7"/>
    </row>
    <row r="42" spans="1:13" ht="22.5" hidden="1">
      <c r="A42" s="82" t="s">
        <v>156</v>
      </c>
      <c r="B42" s="82"/>
      <c r="C42" s="13"/>
      <c r="D42" s="8"/>
      <c r="E42" s="133"/>
      <c r="F42" s="108"/>
      <c r="G42" s="14"/>
      <c r="H42" s="14"/>
      <c r="I42" s="20"/>
      <c r="J42" s="15" t="s">
        <v>170</v>
      </c>
      <c r="K42" s="15" t="s">
        <v>170</v>
      </c>
      <c r="L42" s="12" t="s">
        <v>45</v>
      </c>
      <c r="M42" s="7"/>
    </row>
    <row r="43" spans="1:13" ht="13.9" hidden="1" customHeight="1">
      <c r="A43" s="82" t="str">
        <f>A41</f>
        <v>ТМЦ</v>
      </c>
      <c r="B43" s="82" t="str">
        <f>B41</f>
        <v>Нет</v>
      </c>
      <c r="C43" s="13"/>
      <c r="D43" s="8">
        <f>D41</f>
        <v>2</v>
      </c>
      <c r="E43" s="133">
        <f>IF(D41=D40,IF(AND(B43=Данные!$B$7,NOT(ISBLANK(C43)),OR(A43=$A$2,A43=Данные!$C$9)),E41+1,E41),IF(AND(B43=Данные!$B$7,NOT(ISBLANK(C43)),OR(A43=$A$2,A43=Данные!$C$9)),1,0))</f>
        <v>3</v>
      </c>
      <c r="F43" s="108"/>
      <c r="G43" s="14" t="s">
        <v>60</v>
      </c>
      <c r="H43" s="14"/>
      <c r="I43" s="20"/>
      <c r="J43" s="15"/>
      <c r="K43" s="15" t="s">
        <v>105</v>
      </c>
      <c r="L43" s="12" t="s">
        <v>45</v>
      </c>
      <c r="M43" s="7"/>
    </row>
    <row r="44" spans="1:13" ht="48.75" hidden="1" customHeight="1">
      <c r="A44" s="7" t="s">
        <v>273</v>
      </c>
      <c r="B44" s="7" t="s">
        <v>7</v>
      </c>
      <c r="C44" s="14" t="s">
        <v>41</v>
      </c>
      <c r="D44" s="10">
        <f>D40</f>
        <v>2</v>
      </c>
      <c r="E44" s="133">
        <v>4</v>
      </c>
      <c r="F44" s="108" t="str">
        <f>CONCATENATE(D44,".",E44)</f>
        <v>2.4</v>
      </c>
      <c r="G44" s="86" t="s">
        <v>318</v>
      </c>
      <c r="H44" s="86" t="s">
        <v>319</v>
      </c>
      <c r="I44" s="86"/>
      <c r="J44" s="19"/>
      <c r="K44" s="87"/>
      <c r="L44" s="100"/>
      <c r="M44" s="7"/>
    </row>
    <row r="45" spans="1:13" ht="13.9" hidden="1" customHeight="1">
      <c r="A45" s="82" t="str">
        <f>A44</f>
        <v>Услуги</v>
      </c>
      <c r="B45" s="82" t="str">
        <f>B44</f>
        <v>Нет</v>
      </c>
      <c r="C45" s="13"/>
      <c r="D45" s="8">
        <f t="shared" si="0"/>
        <v>2</v>
      </c>
      <c r="E45" s="133">
        <f>IF(D44=D40,IF(AND(B45=Данные!$B$7,NOT(ISBLANK(C45)),OR(A45=$A$2,A45=Данные!$C$9)),E44+1,E44),IF(AND(B45=Данные!$B$7,NOT(ISBLANK(C45)),OR(A45=$A$2,A45=Данные!$C$9)),1,0))</f>
        <v>4</v>
      </c>
      <c r="F45" s="108" t="str">
        <f>IF(D45=D44,IF(ISBLANK(G45),"",CONCATENATE(D45,".",E45)),D45)</f>
        <v/>
      </c>
      <c r="G45" s="14"/>
      <c r="H45" s="14"/>
      <c r="I45" s="20"/>
      <c r="J45" s="15" t="s">
        <v>6</v>
      </c>
      <c r="K45" s="15" t="s">
        <v>6</v>
      </c>
      <c r="L45" s="12" t="s">
        <v>45</v>
      </c>
      <c r="M45" s="7"/>
    </row>
    <row r="46" spans="1:13" ht="13.9" hidden="1" customHeight="1">
      <c r="A46" s="82" t="str">
        <f>A45</f>
        <v>Услуги</v>
      </c>
      <c r="B46" s="82" t="str">
        <f>B45</f>
        <v>Нет</v>
      </c>
      <c r="C46" s="13"/>
      <c r="D46" s="8">
        <f t="shared" si="0"/>
        <v>2</v>
      </c>
      <c r="E46" s="133">
        <f>IF(D45=D44,IF(AND(B46=Данные!$B$7,NOT(ISBLANK(C46)),OR(A46=$A$2,A46=Данные!$C$9)),E45+1,E45),IF(AND(B46=Данные!$B$7,NOT(ISBLANK(C46)),OR(A46=$A$2,A46=Данные!$C$9)),1,0))</f>
        <v>4</v>
      </c>
      <c r="F46" s="108" t="str">
        <f>IF(D46=D45,IF(ISBLANK(G46),"",CONCATENATE(D46,".",E46)),D46)</f>
        <v/>
      </c>
      <c r="G46" s="14"/>
      <c r="H46" s="14"/>
      <c r="I46" s="20"/>
      <c r="J46" s="15" t="s">
        <v>7</v>
      </c>
      <c r="K46" s="15" t="s">
        <v>7</v>
      </c>
      <c r="L46" s="12" t="s">
        <v>46</v>
      </c>
      <c r="M46" s="7"/>
    </row>
    <row r="47" spans="1:13" ht="50.45" customHeight="1">
      <c r="A47" s="7" t="s">
        <v>273</v>
      </c>
      <c r="B47" s="7" t="s">
        <v>6</v>
      </c>
      <c r="C47" s="14" t="s">
        <v>41</v>
      </c>
      <c r="D47" s="10">
        <f>D43</f>
        <v>2</v>
      </c>
      <c r="E47" s="133">
        <v>3</v>
      </c>
      <c r="F47" s="108" t="str">
        <f>CONCATENATE(D47,".",E47)</f>
        <v>2.3</v>
      </c>
      <c r="G47" s="11" t="s">
        <v>286</v>
      </c>
      <c r="H47" s="19" t="s">
        <v>22</v>
      </c>
      <c r="I47" s="11"/>
      <c r="J47" s="19" t="s">
        <v>28</v>
      </c>
      <c r="K47" s="15"/>
      <c r="L47" s="12"/>
      <c r="M47" s="7"/>
    </row>
    <row r="48" spans="1:13" ht="21" customHeight="1">
      <c r="A48" s="82" t="str">
        <f>A47</f>
        <v>Услуги</v>
      </c>
      <c r="B48" s="82" t="str">
        <f>B47</f>
        <v>Да</v>
      </c>
      <c r="C48" s="157"/>
      <c r="D48" s="8">
        <f t="shared" si="0"/>
        <v>2</v>
      </c>
      <c r="E48" s="133">
        <f>IF(D47=D43,IF(AND(B48=Данные!$B$7,NOT(ISBLANK(C48)),OR(A48=$A$2,A48=Данные!$C$9)),E47+1,E47),IF(AND(B48=Данные!$B$7,NOT(ISBLANK(C48)),OR(A48=$A$2,A48=Данные!$C$9)),1,0))</f>
        <v>3</v>
      </c>
      <c r="F48" s="108" t="str">
        <f t="shared" ref="F48:F49" si="6">IF(D48=D47,IF(ISBLANK(G48),"",CONCATENATE(D48,".",E48)),D48)</f>
        <v/>
      </c>
      <c r="G48" s="14"/>
      <c r="H48" s="14"/>
      <c r="I48" s="20"/>
      <c r="J48" s="15" t="s">
        <v>288</v>
      </c>
      <c r="K48" s="15" t="s">
        <v>288</v>
      </c>
      <c r="L48" s="12" t="s">
        <v>45</v>
      </c>
      <c r="M48" s="7"/>
    </row>
    <row r="49" spans="1:13" ht="21" customHeight="1">
      <c r="A49" s="82" t="str">
        <f>A48</f>
        <v>Услуги</v>
      </c>
      <c r="B49" s="82" t="str">
        <f>B48</f>
        <v>Да</v>
      </c>
      <c r="C49" s="157"/>
      <c r="D49" s="8">
        <f t="shared" si="0"/>
        <v>2</v>
      </c>
      <c r="E49" s="133">
        <f>IF(D48=D47,IF(AND(B49=Данные!$B$7,NOT(ISBLANK(C49)),OR(A49=$A$2,A49=Данные!$C$9)),E48+1,E48),IF(AND(B49=Данные!$B$7,NOT(ISBLANK(C49)),OR(A49=$A$2,A49=Данные!$C$9)),1,0))</f>
        <v>3</v>
      </c>
      <c r="F49" s="108" t="str">
        <f t="shared" si="6"/>
        <v/>
      </c>
      <c r="G49" s="14"/>
      <c r="H49" s="14"/>
      <c r="I49" s="20"/>
      <c r="J49" s="15" t="s">
        <v>289</v>
      </c>
      <c r="K49" s="15" t="s">
        <v>289</v>
      </c>
      <c r="L49" s="12" t="s">
        <v>46</v>
      </c>
      <c r="M49" s="7"/>
    </row>
    <row r="50" spans="1:13" ht="33.75">
      <c r="A50" s="7" t="s">
        <v>157</v>
      </c>
      <c r="B50" s="7" t="s">
        <v>7</v>
      </c>
      <c r="C50" s="14" t="s">
        <v>41</v>
      </c>
      <c r="D50" s="10">
        <f t="shared" si="0"/>
        <v>2</v>
      </c>
      <c r="E50" s="133">
        <f>IF(D49=D48,IF(AND(B50=Данные!$B$7,NOT(ISBLANK(C50)),OR(A50=$A$2,A50=Данные!$C$9)),E49+1,E49),IF(AND(B50=Данные!$B$7,NOT(ISBLANK(C50)),OR(A50=$A$2,A50=Данные!$C$9)),1,0))</f>
        <v>3</v>
      </c>
      <c r="F50" s="108" t="str">
        <f>CONCATENATE(D50,".",E50)</f>
        <v>2.3</v>
      </c>
      <c r="G50" s="11" t="s">
        <v>209</v>
      </c>
      <c r="H50" s="11" t="s">
        <v>22</v>
      </c>
      <c r="I50" s="11"/>
      <c r="J50" s="11" t="s">
        <v>73</v>
      </c>
      <c r="K50" s="12"/>
      <c r="L50" s="7"/>
      <c r="M50" s="7"/>
    </row>
    <row r="51" spans="1:13" ht="13.9" customHeight="1">
      <c r="A51" s="82" t="str">
        <f>A50</f>
        <v>общее</v>
      </c>
      <c r="B51" s="82" t="str">
        <f>B50</f>
        <v>Нет</v>
      </c>
      <c r="C51" s="13"/>
      <c r="D51" s="8">
        <f t="shared" si="0"/>
        <v>2</v>
      </c>
      <c r="E51" s="133">
        <f>IF(D50=D49,IF(AND(B51=Данные!$B$7,NOT(ISBLANK(C51)),OR(A51=$A$2,A51=Данные!$C$9)),E50+1,E50),IF(AND(B51=Данные!$B$7,NOT(ISBLANK(C51)),OR(A51=$A$2,A51=Данные!$C$9)),1,0))</f>
        <v>3</v>
      </c>
      <c r="F51" s="108" t="str">
        <f t="shared" si="1"/>
        <v/>
      </c>
      <c r="G51" s="14"/>
      <c r="H51" s="14"/>
      <c r="I51" s="20"/>
      <c r="J51" s="15" t="s">
        <v>67</v>
      </c>
      <c r="K51" s="15" t="s">
        <v>67</v>
      </c>
      <c r="L51" s="12" t="s">
        <v>45</v>
      </c>
      <c r="M51" s="7"/>
    </row>
    <row r="52" spans="1:13" ht="13.15" customHeight="1">
      <c r="A52" s="82" t="str">
        <f>A51</f>
        <v>общее</v>
      </c>
      <c r="B52" s="82" t="str">
        <f>B51</f>
        <v>Нет</v>
      </c>
      <c r="C52" s="13"/>
      <c r="D52" s="8">
        <f t="shared" si="0"/>
        <v>2</v>
      </c>
      <c r="E52" s="133">
        <f>IF(D51=D50,IF(AND(B52=Данные!$B$7,NOT(ISBLANK(C52)),OR(A52=$A$2,A52=Данные!$C$9)),E51+1,E51),IF(AND(B52=Данные!$B$7,NOT(ISBLANK(C52)),OR(A52=$A$2,A52=Данные!$C$9)),1,0))</f>
        <v>3</v>
      </c>
      <c r="F52" s="108" t="str">
        <f t="shared" si="1"/>
        <v/>
      </c>
      <c r="G52" s="14"/>
      <c r="H52" s="14"/>
      <c r="I52" s="20"/>
      <c r="J52" s="15" t="s">
        <v>68</v>
      </c>
      <c r="K52" s="15" t="s">
        <v>68</v>
      </c>
      <c r="L52" s="12" t="s">
        <v>46</v>
      </c>
      <c r="M52" s="7"/>
    </row>
    <row r="53" spans="1:13" ht="13.9" customHeight="1">
      <c r="A53" s="155" t="s">
        <v>157</v>
      </c>
      <c r="B53" s="82"/>
      <c r="C53" s="108"/>
      <c r="D53" s="9">
        <f>D52+1</f>
        <v>3</v>
      </c>
      <c r="E53" s="133">
        <f>IF(D52=D51,IF(AND(B53=Данные!$B$7,NOT(ISBLANK(C53)),OR(A53=$A$2,A53=Данные!$C$9)),E52+1,E52),IF(AND(B53=Данные!$B$7,NOT(ISBLANK(C53)),OR(A53=$A$2,A53=Данные!$C$9)),1,0))</f>
        <v>3</v>
      </c>
      <c r="F53" s="108">
        <f>IF(D53=D52,IF(ISBLANK(G53),"",CONCATENATE(D53,".",E53)),D53)</f>
        <v>3</v>
      </c>
      <c r="G53" s="9" t="s">
        <v>66</v>
      </c>
      <c r="H53" s="9"/>
      <c r="I53" s="9"/>
      <c r="J53" s="9"/>
      <c r="K53" s="8"/>
      <c r="L53" s="7"/>
      <c r="M53" s="7"/>
    </row>
    <row r="54" spans="1:13" ht="123.75" hidden="1">
      <c r="A54" s="7" t="s">
        <v>157</v>
      </c>
      <c r="B54" s="7" t="s">
        <v>7</v>
      </c>
      <c r="C54" s="14" t="s">
        <v>41</v>
      </c>
      <c r="D54" s="10">
        <f t="shared" si="0"/>
        <v>3</v>
      </c>
      <c r="E54" s="133">
        <f>IF(D53=D52,IF(AND(B54=Данные!$B$7,NOT(ISBLANK(C54)),OR(A54=$A$2,A54=Данные!$C$9)),E53+1,E53),IF(AND(B54=Данные!$B$7,NOT(ISBLANK(C54)),OR(A54=$A$2,A54=Данные!$C$9)),1,0))</f>
        <v>0</v>
      </c>
      <c r="F54" s="108" t="str">
        <f t="shared" si="1"/>
        <v>3.0</v>
      </c>
      <c r="G54" s="11" t="s">
        <v>264</v>
      </c>
      <c r="H54" s="11" t="s">
        <v>265</v>
      </c>
      <c r="I54" s="11" t="s">
        <v>148</v>
      </c>
      <c r="J54" s="11" t="s">
        <v>111</v>
      </c>
      <c r="K54" s="12"/>
      <c r="L54" s="7"/>
      <c r="M54" s="7"/>
    </row>
    <row r="55" spans="1:13" ht="13.9" hidden="1" customHeight="1">
      <c r="A55" s="82" t="str">
        <f>A54</f>
        <v>общее</v>
      </c>
      <c r="B55" s="82" t="str">
        <f>B54</f>
        <v>Нет</v>
      </c>
      <c r="C55" s="13"/>
      <c r="D55" s="8">
        <f t="shared" si="0"/>
        <v>3</v>
      </c>
      <c r="E55" s="133">
        <f>IF(D54=D53,IF(AND(B55=Данные!$B$7,NOT(ISBLANK(C55)),OR(A55=$A$2,A55=Данные!$C$9)),E54+1,E54),IF(AND(B55=Данные!$B$7,NOT(ISBLANK(C55)),OR(A55=$A$2,A55=Данные!$C$9)),1,0))</f>
        <v>0</v>
      </c>
      <c r="F55" s="108" t="str">
        <f t="shared" si="1"/>
        <v/>
      </c>
      <c r="G55" s="14"/>
      <c r="H55" s="14"/>
      <c r="I55" s="20"/>
      <c r="J55" s="15" t="s">
        <v>8</v>
      </c>
      <c r="K55" s="15" t="s">
        <v>8</v>
      </c>
      <c r="L55" s="12" t="s">
        <v>45</v>
      </c>
      <c r="M55" s="7"/>
    </row>
    <row r="56" spans="1:13" ht="13.9" hidden="1" customHeight="1">
      <c r="A56" s="82" t="str">
        <f>A55</f>
        <v>общее</v>
      </c>
      <c r="B56" s="82" t="str">
        <f>B55</f>
        <v>Нет</v>
      </c>
      <c r="C56" s="13"/>
      <c r="D56" s="8">
        <f t="shared" si="0"/>
        <v>3</v>
      </c>
      <c r="E56" s="133">
        <f>IF(D55=D54,IF(AND(B56=Данные!$B$7,NOT(ISBLANK(C56)),OR(A56=$A$2,A56=Данные!$C$9)),E55+1,E55),IF(AND(B56=Данные!$B$7,NOT(ISBLANK(C56)),OR(A56=$A$2,A56=Данные!$C$9)),1,0))</f>
        <v>0</v>
      </c>
      <c r="F56" s="108" t="str">
        <f t="shared" si="1"/>
        <v/>
      </c>
      <c r="G56" s="14"/>
      <c r="H56" s="14"/>
      <c r="I56" s="20"/>
      <c r="J56" s="15" t="s">
        <v>7</v>
      </c>
      <c r="K56" s="15" t="s">
        <v>7</v>
      </c>
      <c r="L56" s="12" t="s">
        <v>46</v>
      </c>
      <c r="M56" s="7"/>
    </row>
    <row r="57" spans="1:13" ht="45">
      <c r="A57" s="7" t="s">
        <v>157</v>
      </c>
      <c r="B57" s="7" t="s">
        <v>6</v>
      </c>
      <c r="C57" s="14" t="s">
        <v>41</v>
      </c>
      <c r="D57" s="10">
        <f t="shared" si="0"/>
        <v>3</v>
      </c>
      <c r="E57" s="133">
        <f>IF(D56=D55,IF(AND(B57=Данные!$B$7,NOT(ISBLANK(C57)),OR(A57=$A$2,A57=Данные!$C$9)),E56+1,E56),IF(AND(B57=Данные!$B$7,NOT(ISBLANK(C57)),OR(A57=$A$2,A57=Данные!$C$9)),1,0))</f>
        <v>1</v>
      </c>
      <c r="F57" s="108" t="str">
        <f t="shared" si="1"/>
        <v>3.1</v>
      </c>
      <c r="G57" s="11" t="s">
        <v>84</v>
      </c>
      <c r="H57" s="11" t="s">
        <v>22</v>
      </c>
      <c r="I57" s="11" t="s">
        <v>148</v>
      </c>
      <c r="J57" s="11" t="s">
        <v>224</v>
      </c>
      <c r="K57" s="12"/>
      <c r="L57" s="7"/>
      <c r="M57" s="7"/>
    </row>
    <row r="58" spans="1:13" ht="13.9" customHeight="1">
      <c r="A58" s="82" t="str">
        <f>A57</f>
        <v>общее</v>
      </c>
      <c r="B58" s="82" t="str">
        <f>B57</f>
        <v>Да</v>
      </c>
      <c r="C58" s="13"/>
      <c r="D58" s="8">
        <f t="shared" si="0"/>
        <v>3</v>
      </c>
      <c r="E58" s="133">
        <f>IF(D57=D56,IF(AND(B58=Данные!$B$7,NOT(ISBLANK(C58)),OR(A58=$A$2,A58=Данные!$C$9)),E57+1,E57),IF(AND(B58=Данные!$B$7,NOT(ISBLANK(C58)),OR(A58=$A$2,A58=Данные!$C$9)),1,0))</f>
        <v>1</v>
      </c>
      <c r="F58" s="108" t="str">
        <f t="shared" si="1"/>
        <v/>
      </c>
      <c r="G58" s="14"/>
      <c r="H58" s="14"/>
      <c r="I58" s="20"/>
      <c r="J58" s="15" t="s">
        <v>8</v>
      </c>
      <c r="K58" s="15" t="s">
        <v>8</v>
      </c>
      <c r="L58" s="12" t="s">
        <v>45</v>
      </c>
      <c r="M58" s="7"/>
    </row>
    <row r="59" spans="1:13" ht="13.9" customHeight="1">
      <c r="A59" s="82" t="str">
        <f>A58</f>
        <v>общее</v>
      </c>
      <c r="B59" s="82" t="str">
        <f>B58</f>
        <v>Да</v>
      </c>
      <c r="C59" s="13"/>
      <c r="D59" s="8">
        <f t="shared" si="0"/>
        <v>3</v>
      </c>
      <c r="E59" s="133">
        <f>IF(D58=D57,IF(AND(B59=Данные!$B$7,NOT(ISBLANK(C59)),OR(A59=$A$2,A59=Данные!$C$9)),E58+1,E58),IF(AND(B59=Данные!$B$7,NOT(ISBLANK(C59)),OR(A59=$A$2,A59=Данные!$C$9)),1,0))</f>
        <v>1</v>
      </c>
      <c r="F59" s="108" t="str">
        <f t="shared" si="1"/>
        <v/>
      </c>
      <c r="G59" s="14"/>
      <c r="H59" s="14"/>
      <c r="I59" s="20"/>
      <c r="J59" s="15" t="s">
        <v>7</v>
      </c>
      <c r="K59" s="15" t="s">
        <v>7</v>
      </c>
      <c r="L59" s="12" t="s">
        <v>46</v>
      </c>
      <c r="M59" s="7"/>
    </row>
    <row r="60" spans="1:13" ht="75" customHeight="1">
      <c r="A60" s="7" t="s">
        <v>157</v>
      </c>
      <c r="B60" s="7" t="s">
        <v>6</v>
      </c>
      <c r="C60" s="14" t="s">
        <v>41</v>
      </c>
      <c r="D60" s="10">
        <f>D59</f>
        <v>3</v>
      </c>
      <c r="E60" s="133">
        <f>IF(D59=D58,IF(AND(B60=Данные!$B$7,NOT(ISBLANK(C60)),OR(A60=$A$2,A60=Данные!$C$9)),E59+1,E59),IF(AND(B60=Данные!$B$7,NOT(ISBLANK(C60)),OR(A60=$A$2,A60=Данные!$C$9)),1,0))</f>
        <v>2</v>
      </c>
      <c r="F60" s="108" t="str">
        <f t="shared" ref="F60:F68" si="7">IF(D60=D59,IF(ISBLANK(G60),"",CONCATENATE(D60,".",E60)),D60)</f>
        <v>3.2</v>
      </c>
      <c r="G60" s="11" t="s">
        <v>277</v>
      </c>
      <c r="H60" s="11" t="s">
        <v>276</v>
      </c>
      <c r="I60" s="11" t="s">
        <v>148</v>
      </c>
      <c r="J60" s="11" t="s">
        <v>111</v>
      </c>
      <c r="K60" s="12"/>
      <c r="L60" s="7"/>
      <c r="M60" s="7"/>
    </row>
    <row r="61" spans="1:13" ht="14.1" customHeight="1">
      <c r="A61" s="82" t="str">
        <f>A60</f>
        <v>общее</v>
      </c>
      <c r="B61" s="82" t="str">
        <f>B60</f>
        <v>Да</v>
      </c>
      <c r="C61" s="13"/>
      <c r="D61" s="8">
        <f t="shared" si="0"/>
        <v>3</v>
      </c>
      <c r="E61" s="133">
        <f>IF(D60=D59,IF(AND(B61=Данные!$B$7,NOT(ISBLANK(C61)),OR(A61=$A$2,A61=Данные!$C$9)),E60+1,E60),IF(AND(B61=Данные!$B$7,NOT(ISBLANK(C61)),OR(A61=$A$2,A61=Данные!$C$9)),1,0))</f>
        <v>2</v>
      </c>
      <c r="F61" s="108" t="str">
        <f t="shared" si="7"/>
        <v/>
      </c>
      <c r="G61" s="14"/>
      <c r="H61" s="14"/>
      <c r="I61" s="20"/>
      <c r="J61" s="15" t="s">
        <v>8</v>
      </c>
      <c r="K61" s="15" t="s">
        <v>8</v>
      </c>
      <c r="L61" s="12" t="s">
        <v>45</v>
      </c>
      <c r="M61" s="7"/>
    </row>
    <row r="62" spans="1:13" ht="14.1" customHeight="1">
      <c r="A62" s="82" t="str">
        <f>A61</f>
        <v>общее</v>
      </c>
      <c r="B62" s="82" t="str">
        <f>B61</f>
        <v>Да</v>
      </c>
      <c r="C62" s="13"/>
      <c r="D62" s="8">
        <f t="shared" si="0"/>
        <v>3</v>
      </c>
      <c r="E62" s="133">
        <f>IF(D61=D60,IF(AND(B62=Данные!$B$7,NOT(ISBLANK(C62)),OR(A62=$A$2,A62=Данные!$C$9)),E61+1,E61),IF(AND(B62=Данные!$B$7,NOT(ISBLANK(C62)),OR(A62=$A$2,A62=Данные!$C$9)),1,0))</f>
        <v>2</v>
      </c>
      <c r="F62" s="108" t="str">
        <f t="shared" si="7"/>
        <v/>
      </c>
      <c r="G62" s="14"/>
      <c r="H62" s="14"/>
      <c r="I62" s="20"/>
      <c r="J62" s="15" t="s">
        <v>7</v>
      </c>
      <c r="K62" s="15" t="s">
        <v>7</v>
      </c>
      <c r="L62" s="12" t="s">
        <v>46</v>
      </c>
      <c r="M62" s="7"/>
    </row>
    <row r="63" spans="1:13" ht="79.5" customHeight="1">
      <c r="A63" s="7" t="s">
        <v>273</v>
      </c>
      <c r="B63" s="7" t="s">
        <v>6</v>
      </c>
      <c r="C63" s="14" t="s">
        <v>41</v>
      </c>
      <c r="D63" s="10">
        <f>D59</f>
        <v>3</v>
      </c>
      <c r="E63" s="133">
        <f>IF(D59=D58,IF(AND(B63=Данные!$B$7,NOT(ISBLANK(C63)),OR(A63=$A$2,A63=Данные!$C$9)),E62+1,E62),IF(AND(B63=Данные!$B$7,NOT(ISBLANK(C63)),OR(A63=$A$2,A63=Данные!$C$9)),1,0))</f>
        <v>3</v>
      </c>
      <c r="F63" s="108" t="str">
        <f>IF(D63=D59,IF(ISBLANK(G63),"",CONCATENATE(D63,".",E63)),D63)</f>
        <v>3.3</v>
      </c>
      <c r="G63" s="11" t="s">
        <v>317</v>
      </c>
      <c r="H63" s="11" t="s">
        <v>348</v>
      </c>
      <c r="I63" s="11"/>
      <c r="J63" s="17" t="s">
        <v>301</v>
      </c>
      <c r="K63" s="12"/>
      <c r="L63" s="7"/>
      <c r="M63" s="7"/>
    </row>
    <row r="64" spans="1:13" ht="14.1" customHeight="1">
      <c r="A64" s="82" t="str">
        <f>A63</f>
        <v>Услуги</v>
      </c>
      <c r="B64" s="82" t="str">
        <f>B63</f>
        <v>Да</v>
      </c>
      <c r="C64" s="13"/>
      <c r="D64" s="8">
        <f t="shared" si="0"/>
        <v>3</v>
      </c>
      <c r="E64" s="133">
        <f>IF(D63=D59,IF(AND(B64=Данные!$B$7,NOT(ISBLANK(C64)),OR(A64=$A$2,A64=Данные!$C$9)),E63+1,E63),IF(AND(B64=Данные!$B$7,NOT(ISBLANK(C64)),OR(A64=$A$2,A64=Данные!$C$9)),1,0))</f>
        <v>3</v>
      </c>
      <c r="F64" s="108" t="str">
        <f t="shared" ref="F64:F65" si="8">IF(D64=D63,IF(ISBLANK(G64),"",CONCATENATE(D64,".",E64)),D64)</f>
        <v/>
      </c>
      <c r="G64" s="14"/>
      <c r="H64" s="14"/>
      <c r="I64" s="20"/>
      <c r="J64" s="15" t="s">
        <v>8</v>
      </c>
      <c r="K64" s="15" t="s">
        <v>8</v>
      </c>
      <c r="L64" s="12" t="s">
        <v>45</v>
      </c>
      <c r="M64" s="7"/>
    </row>
    <row r="65" spans="1:14" ht="14.1" customHeight="1">
      <c r="A65" s="82" t="str">
        <f>A64</f>
        <v>Услуги</v>
      </c>
      <c r="B65" s="82" t="str">
        <f>B64</f>
        <v>Да</v>
      </c>
      <c r="C65" s="13"/>
      <c r="D65" s="8">
        <f t="shared" si="0"/>
        <v>3</v>
      </c>
      <c r="E65" s="133">
        <f>IF(D64=D63,IF(AND(B65=Данные!$B$7,NOT(ISBLANK(C65)),OR(A65=$A$2,A65=Данные!$C$9)),E64+1,E64),IF(AND(B65=Данные!$B$7,NOT(ISBLANK(C65)),OR(A65=$A$2,A65=Данные!$C$9)),1,0))</f>
        <v>3</v>
      </c>
      <c r="F65" s="108" t="str">
        <f t="shared" si="8"/>
        <v/>
      </c>
      <c r="G65" s="14"/>
      <c r="H65" s="14"/>
      <c r="I65" s="20"/>
      <c r="J65" s="15" t="s">
        <v>7</v>
      </c>
      <c r="K65" s="15" t="s">
        <v>7</v>
      </c>
      <c r="L65" s="12" t="s">
        <v>46</v>
      </c>
      <c r="M65" s="7"/>
    </row>
    <row r="66" spans="1:14" ht="63.75" hidden="1" customHeight="1">
      <c r="A66" s="7" t="s">
        <v>273</v>
      </c>
      <c r="B66" s="7" t="s">
        <v>7</v>
      </c>
      <c r="C66" s="14" t="s">
        <v>41</v>
      </c>
      <c r="D66" s="10">
        <f>D62</f>
        <v>3</v>
      </c>
      <c r="E66" s="133">
        <f>IF(D62=D61,IF(AND(B66=Данные!$B$7,NOT(ISBLANK(C66)),OR(A66=$A$2,A66=Данные!$C$9)),E65+1,E65),IF(AND(B66=Данные!$B$7,NOT(ISBLANK(C66)),OR(A66=$A$2,A66=Данные!$C$9)),1,0))</f>
        <v>3</v>
      </c>
      <c r="F66" s="108" t="str">
        <f>IF(D66=D62,IF(ISBLANK(G66),"",CONCATENATE(D66,".",E66)),D66)</f>
        <v>3.3</v>
      </c>
      <c r="G66" s="11" t="s">
        <v>318</v>
      </c>
      <c r="H66" s="11" t="s">
        <v>319</v>
      </c>
      <c r="I66" s="11"/>
      <c r="J66" s="11" t="s">
        <v>111</v>
      </c>
      <c r="K66" s="12"/>
      <c r="L66" s="7"/>
      <c r="M66" s="7"/>
    </row>
    <row r="67" spans="1:14" ht="13.9" hidden="1" customHeight="1">
      <c r="A67" s="82" t="str">
        <f>A66</f>
        <v>Услуги</v>
      </c>
      <c r="B67" s="82" t="str">
        <f>B66</f>
        <v>Нет</v>
      </c>
      <c r="C67" s="13"/>
      <c r="D67" s="8">
        <f t="shared" si="0"/>
        <v>3</v>
      </c>
      <c r="E67" s="133">
        <f>IF(D66=D62,IF(AND(B67=Данные!$B$7,NOT(ISBLANK(C67)),OR(A67=$A$2,A67=Данные!$C$9)),E66+1,E66),IF(AND(B67=Данные!$B$7,NOT(ISBLANK(C67)),OR(A67=$A$2,A67=Данные!$C$9)),1,0))</f>
        <v>3</v>
      </c>
      <c r="F67" s="108" t="str">
        <f t="shared" si="7"/>
        <v/>
      </c>
      <c r="G67" s="14"/>
      <c r="H67" s="14"/>
      <c r="I67" s="20"/>
      <c r="J67" s="15" t="s">
        <v>8</v>
      </c>
      <c r="K67" s="15" t="s">
        <v>8</v>
      </c>
      <c r="L67" s="12" t="s">
        <v>45</v>
      </c>
      <c r="M67" s="7"/>
    </row>
    <row r="68" spans="1:14" ht="13.9" hidden="1" customHeight="1">
      <c r="A68" s="82" t="str">
        <f>A67</f>
        <v>Услуги</v>
      </c>
      <c r="B68" s="82" t="str">
        <f>B67</f>
        <v>Нет</v>
      </c>
      <c r="C68" s="13"/>
      <c r="D68" s="8">
        <f t="shared" si="0"/>
        <v>3</v>
      </c>
      <c r="E68" s="133">
        <f>IF(D67=D66,IF(AND(B68=Данные!$B$7,NOT(ISBLANK(C68)),OR(A68=$A$2,A68=Данные!$C$9)),E67+1,E67),IF(AND(B68=Данные!$B$7,NOT(ISBLANK(C68)),OR(A68=$A$2,A68=Данные!$C$9)),1,0))</f>
        <v>3</v>
      </c>
      <c r="F68" s="108" t="str">
        <f t="shared" si="7"/>
        <v/>
      </c>
      <c r="G68" s="14"/>
      <c r="H68" s="14"/>
      <c r="I68" s="20"/>
      <c r="J68" s="15" t="s">
        <v>7</v>
      </c>
      <c r="K68" s="15" t="s">
        <v>7</v>
      </c>
      <c r="L68" s="12" t="s">
        <v>46</v>
      </c>
      <c r="M68" s="7"/>
    </row>
    <row r="69" spans="1:14" ht="13.9" hidden="1" customHeight="1">
      <c r="A69" s="7" t="s">
        <v>156</v>
      </c>
      <c r="B69" s="7"/>
      <c r="C69" s="14"/>
      <c r="D69" s="8">
        <f t="shared" si="0"/>
        <v>3</v>
      </c>
      <c r="E69" s="133">
        <f>IF(D68=D67,IF(AND(B69=Данные!$B$7,NOT(ISBLANK(C69)),OR(A69=$A$2,A69=Данные!$C$9)),E68+1,E68),IF(AND(B69=Данные!$B$7,NOT(ISBLANK(C69)),OR(A69=$A$2,A69=Данные!$C$9)),1,0))</f>
        <v>3</v>
      </c>
      <c r="F69" s="108" t="str">
        <f t="shared" si="1"/>
        <v>3.3</v>
      </c>
      <c r="G69" s="9" t="s">
        <v>235</v>
      </c>
      <c r="H69" s="9"/>
      <c r="I69" s="9"/>
      <c r="J69" s="9"/>
      <c r="K69" s="15"/>
      <c r="L69" s="12"/>
      <c r="M69" s="7"/>
    </row>
    <row r="70" spans="1:14" ht="13.9" hidden="1" customHeight="1">
      <c r="A70" s="7" t="s">
        <v>156</v>
      </c>
      <c r="B70" s="7" t="s">
        <v>7</v>
      </c>
      <c r="C70" s="13" t="s">
        <v>41</v>
      </c>
      <c r="D70" s="8">
        <f t="shared" si="0"/>
        <v>3</v>
      </c>
      <c r="E70" s="133">
        <f>IF(D69=D68,IF(AND(B70=Данные!$B$7,NOT(ISBLANK(C70)),OR(A70=$A$2,A70=Данные!$C$9)),E69+1,E69),IF(AND(B70=Данные!$B$7,NOT(ISBLANK(C70)),OR(A70=$A$2,A70=Данные!$C$9)),1,0))</f>
        <v>3</v>
      </c>
      <c r="F70" s="108" t="str">
        <f t="shared" si="1"/>
        <v>3.3</v>
      </c>
      <c r="G70" s="17" t="s">
        <v>19</v>
      </c>
      <c r="H70" s="17" t="s">
        <v>217</v>
      </c>
      <c r="I70" s="11" t="s">
        <v>194</v>
      </c>
      <c r="J70" s="17" t="s">
        <v>32</v>
      </c>
      <c r="K70" s="12"/>
      <c r="L70" s="7"/>
      <c r="M70" s="7"/>
      <c r="N70" s="209"/>
    </row>
    <row r="71" spans="1:14" ht="13.9" hidden="1" customHeight="1">
      <c r="A71" s="82" t="str">
        <f>A70</f>
        <v>ТМЦ</v>
      </c>
      <c r="B71" s="82" t="str">
        <f>B70</f>
        <v>Нет</v>
      </c>
      <c r="C71" s="13"/>
      <c r="D71" s="8">
        <f t="shared" si="0"/>
        <v>3</v>
      </c>
      <c r="E71" s="133">
        <f>IF(D70=D69,IF(AND(B71=Данные!$B$7,NOT(ISBLANK(C71)),OR(A71=$A$2,A71=Данные!$C$9)),E70+1,E70),IF(AND(B71=Данные!$B$7,NOT(ISBLANK(C71)),OR(A71=$A$2,A71=Данные!$C$9)),1,0))</f>
        <v>3</v>
      </c>
      <c r="F71" s="108" t="str">
        <f t="shared" si="1"/>
        <v/>
      </c>
      <c r="G71" s="15"/>
      <c r="H71" s="14"/>
      <c r="I71" s="20"/>
      <c r="J71" s="15" t="s">
        <v>236</v>
      </c>
      <c r="K71" s="15" t="s">
        <v>236</v>
      </c>
      <c r="L71" s="12" t="s">
        <v>46</v>
      </c>
      <c r="M71" s="12"/>
      <c r="N71" s="209"/>
    </row>
    <row r="72" spans="1:14" ht="13.9" hidden="1" customHeight="1">
      <c r="A72" s="82" t="str">
        <f t="shared" ref="A72:B87" si="9">A71</f>
        <v>ТМЦ</v>
      </c>
      <c r="B72" s="82" t="str">
        <f t="shared" si="9"/>
        <v>Нет</v>
      </c>
      <c r="C72" s="13"/>
      <c r="D72" s="8">
        <f t="shared" si="0"/>
        <v>3</v>
      </c>
      <c r="E72" s="133">
        <f>IF(D71=D70,IF(AND(B72=Данные!$B$7,NOT(ISBLANK(C72)),OR(A72=$A$2,A72=Данные!$C$9)),E71+1,E71),IF(AND(B72=Данные!$B$7,NOT(ISBLANK(C72)),OR(A72=$A$2,A72=Данные!$C$9)),1,0))</f>
        <v>3</v>
      </c>
      <c r="F72" s="108" t="str">
        <f t="shared" si="1"/>
        <v/>
      </c>
      <c r="G72" s="15"/>
      <c r="H72" s="14"/>
      <c r="I72" s="20"/>
      <c r="J72" s="15" t="s">
        <v>237</v>
      </c>
      <c r="K72" s="15" t="s">
        <v>237</v>
      </c>
      <c r="L72" s="12" t="s">
        <v>45</v>
      </c>
      <c r="M72" s="12"/>
      <c r="N72" s="209"/>
    </row>
    <row r="73" spans="1:14" ht="24.75" hidden="1" customHeight="1">
      <c r="A73" s="7" t="s">
        <v>156</v>
      </c>
      <c r="B73" s="7" t="s">
        <v>7</v>
      </c>
      <c r="C73" s="13" t="s">
        <v>41</v>
      </c>
      <c r="D73" s="8">
        <f t="shared" si="0"/>
        <v>3</v>
      </c>
      <c r="E73" s="133">
        <f>IF(D72=D71,IF(AND(B73=Данные!$B$7,NOT(ISBLANK(C73)),OR(A73=$A$2,A73=Данные!$C$9)),E72+1,E72),IF(AND(B73=Данные!$B$7,NOT(ISBLANK(C73)),OR(A73=$A$2,A73=Данные!$C$9)),1,0))</f>
        <v>3</v>
      </c>
      <c r="F73" s="108" t="str">
        <f t="shared" si="1"/>
        <v>3.3</v>
      </c>
      <c r="G73" s="17" t="s">
        <v>212</v>
      </c>
      <c r="H73" s="17" t="s">
        <v>137</v>
      </c>
      <c r="I73" s="11" t="s">
        <v>194</v>
      </c>
      <c r="J73" s="17" t="s">
        <v>33</v>
      </c>
      <c r="K73" s="12"/>
      <c r="L73" s="7"/>
      <c r="M73" s="7"/>
      <c r="N73" s="209"/>
    </row>
    <row r="74" spans="1:14" ht="13.9" hidden="1" customHeight="1">
      <c r="A74" s="82" t="str">
        <f>A73</f>
        <v>ТМЦ</v>
      </c>
      <c r="B74" s="82" t="str">
        <f>B73</f>
        <v>Нет</v>
      </c>
      <c r="C74" s="13"/>
      <c r="D74" s="8">
        <f t="shared" si="0"/>
        <v>3</v>
      </c>
      <c r="E74" s="133">
        <f>IF(D73=D72,IF(AND(B74=Данные!$B$7,NOT(ISBLANK(C74)),OR(A74=$A$2,A74=Данные!$C$9)),E73+1,E73),IF(AND(B74=Данные!$B$7,NOT(ISBLANK(C74)),OR(A74=$A$2,A74=Данные!$C$9)),1,0))</f>
        <v>3</v>
      </c>
      <c r="F74" s="108" t="str">
        <f t="shared" si="1"/>
        <v/>
      </c>
      <c r="G74" s="15"/>
      <c r="H74" s="14"/>
      <c r="I74" s="20"/>
      <c r="J74" s="15" t="s">
        <v>236</v>
      </c>
      <c r="K74" s="15" t="s">
        <v>236</v>
      </c>
      <c r="L74" s="12" t="s">
        <v>46</v>
      </c>
      <c r="M74" s="12"/>
      <c r="N74" s="209"/>
    </row>
    <row r="75" spans="1:14" ht="13.9" hidden="1" customHeight="1">
      <c r="A75" s="82" t="str">
        <f t="shared" si="9"/>
        <v>ТМЦ</v>
      </c>
      <c r="B75" s="82" t="str">
        <f t="shared" ref="B75" si="10">B74</f>
        <v>Нет</v>
      </c>
      <c r="C75" s="13"/>
      <c r="D75" s="8">
        <f t="shared" si="0"/>
        <v>3</v>
      </c>
      <c r="E75" s="133">
        <f>IF(D74=D73,IF(AND(B75=Данные!$B$7,NOT(ISBLANK(C75)),OR(A75=$A$2,A75=Данные!$C$9)),E74+1,E74),IF(AND(B75=Данные!$B$7,NOT(ISBLANK(C75)),OR(A75=$A$2,A75=Данные!$C$9)),1,0))</f>
        <v>3</v>
      </c>
      <c r="F75" s="108" t="str">
        <f t="shared" si="1"/>
        <v/>
      </c>
      <c r="G75" s="15"/>
      <c r="H75" s="14"/>
      <c r="I75" s="20"/>
      <c r="J75" s="15" t="s">
        <v>237</v>
      </c>
      <c r="K75" s="15" t="s">
        <v>237</v>
      </c>
      <c r="L75" s="12" t="s">
        <v>45</v>
      </c>
      <c r="M75" s="12"/>
      <c r="N75" s="209"/>
    </row>
    <row r="76" spans="1:14" ht="27" hidden="1" customHeight="1">
      <c r="A76" s="7" t="s">
        <v>156</v>
      </c>
      <c r="B76" s="7" t="s">
        <v>7</v>
      </c>
      <c r="C76" s="13" t="s">
        <v>41</v>
      </c>
      <c r="D76" s="8">
        <f t="shared" si="0"/>
        <v>3</v>
      </c>
      <c r="E76" s="133">
        <f>IF(D75=D74,IF(AND(B76=Данные!$B$7,NOT(ISBLANK(C76)),OR(A76=$A$2,A76=Данные!$C$9)),E75+1,E75),IF(AND(B76=Данные!$B$7,NOT(ISBLANK(C76)),OR(A76=$A$2,A76=Данные!$C$9)),1,0))</f>
        <v>3</v>
      </c>
      <c r="F76" s="108" t="str">
        <f t="shared" si="1"/>
        <v>3.3</v>
      </c>
      <c r="G76" s="17" t="s">
        <v>213</v>
      </c>
      <c r="H76" s="17" t="s">
        <v>218</v>
      </c>
      <c r="I76" s="11" t="s">
        <v>194</v>
      </c>
      <c r="J76" s="17" t="s">
        <v>34</v>
      </c>
      <c r="K76" s="12"/>
      <c r="L76" s="7"/>
      <c r="M76" s="7"/>
      <c r="N76" s="209"/>
    </row>
    <row r="77" spans="1:14" ht="13.9" hidden="1" customHeight="1">
      <c r="A77" s="82" t="str">
        <f t="shared" si="9"/>
        <v>ТМЦ</v>
      </c>
      <c r="B77" s="82" t="str">
        <f t="shared" ref="B77" si="11">B76</f>
        <v>Нет</v>
      </c>
      <c r="C77" s="13"/>
      <c r="D77" s="8">
        <f t="shared" si="0"/>
        <v>3</v>
      </c>
      <c r="E77" s="133">
        <f>IF(D76=D75,IF(AND(B77=Данные!$B$7,NOT(ISBLANK(C77)),OR(A77=$A$2,A77=Данные!$C$9)),E76+1,E76),IF(AND(B77=Данные!$B$7,NOT(ISBLANK(C77)),OR(A77=$A$2,A77=Данные!$C$9)),1,0))</f>
        <v>3</v>
      </c>
      <c r="F77" s="108" t="str">
        <f t="shared" si="1"/>
        <v/>
      </c>
      <c r="G77" s="15"/>
      <c r="H77" s="14"/>
      <c r="I77" s="20"/>
      <c r="J77" s="15" t="s">
        <v>238</v>
      </c>
      <c r="K77" s="15" t="s">
        <v>238</v>
      </c>
      <c r="L77" s="12" t="s">
        <v>46</v>
      </c>
      <c r="M77" s="12"/>
      <c r="N77" s="209"/>
    </row>
    <row r="78" spans="1:14" ht="13.9" hidden="1" customHeight="1">
      <c r="A78" s="82" t="str">
        <f t="shared" si="9"/>
        <v>ТМЦ</v>
      </c>
      <c r="B78" s="82" t="str">
        <f t="shared" ref="B78" si="12">B77</f>
        <v>Нет</v>
      </c>
      <c r="C78" s="13"/>
      <c r="D78" s="8">
        <f t="shared" si="0"/>
        <v>3</v>
      </c>
      <c r="E78" s="133">
        <f>IF(D77=D76,IF(AND(B78=Данные!$B$7,NOT(ISBLANK(C78)),OR(A78=$A$2,A78=Данные!$C$9)),E77+1,E77),IF(AND(B78=Данные!$B$7,NOT(ISBLANK(C78)),OR(A78=$A$2,A78=Данные!$C$9)),1,0))</f>
        <v>3</v>
      </c>
      <c r="F78" s="108" t="str">
        <f t="shared" si="1"/>
        <v/>
      </c>
      <c r="G78" s="15"/>
      <c r="H78" s="14"/>
      <c r="I78" s="20"/>
      <c r="J78" s="15" t="s">
        <v>239</v>
      </c>
      <c r="K78" s="15" t="s">
        <v>239</v>
      </c>
      <c r="L78" s="12" t="s">
        <v>45</v>
      </c>
      <c r="M78" s="12"/>
      <c r="N78" s="209"/>
    </row>
    <row r="79" spans="1:14" ht="29.25" hidden="1" customHeight="1">
      <c r="A79" s="7" t="s">
        <v>156</v>
      </c>
      <c r="B79" s="7" t="s">
        <v>7</v>
      </c>
      <c r="C79" s="13" t="s">
        <v>41</v>
      </c>
      <c r="D79" s="8">
        <f t="shared" si="0"/>
        <v>3</v>
      </c>
      <c r="E79" s="133">
        <f>IF(D78=D77,IF(AND(B79=Данные!$B$7,NOT(ISBLANK(C79)),OR(A79=$A$2,A79=Данные!$C$9)),E78+1,E78),IF(AND(B79=Данные!$B$7,NOT(ISBLANK(C79)),OR(A79=$A$2,A79=Данные!$C$9)),1,0))</f>
        <v>3</v>
      </c>
      <c r="F79" s="108" t="str">
        <f t="shared" si="1"/>
        <v>3.3</v>
      </c>
      <c r="G79" s="17" t="s">
        <v>214</v>
      </c>
      <c r="H79" s="17" t="s">
        <v>219</v>
      </c>
      <c r="I79" s="11" t="s">
        <v>194</v>
      </c>
      <c r="J79" s="17" t="s">
        <v>35</v>
      </c>
      <c r="K79" s="12"/>
      <c r="L79" s="7"/>
      <c r="M79" s="7"/>
      <c r="N79" s="209"/>
    </row>
    <row r="80" spans="1:14" ht="13.9" hidden="1" customHeight="1">
      <c r="A80" s="82" t="str">
        <f t="shared" si="9"/>
        <v>ТМЦ</v>
      </c>
      <c r="B80" s="82" t="str">
        <f t="shared" ref="B80" si="13">B79</f>
        <v>Нет</v>
      </c>
      <c r="C80" s="13"/>
      <c r="D80" s="8">
        <f t="shared" si="0"/>
        <v>3</v>
      </c>
      <c r="E80" s="133">
        <f>IF(D79=D78,IF(AND(B80=Данные!$B$7,NOT(ISBLANK(C80)),OR(A80=$A$2,A80=Данные!$C$9)),E79+1,E79),IF(AND(B80=Данные!$B$7,NOT(ISBLANK(C80)),OR(A80=$A$2,A80=Данные!$C$9)),1,0))</f>
        <v>3</v>
      </c>
      <c r="F80" s="108" t="str">
        <f t="shared" si="1"/>
        <v/>
      </c>
      <c r="G80" s="15"/>
      <c r="H80" s="14"/>
      <c r="I80" s="20"/>
      <c r="J80" s="15" t="s">
        <v>240</v>
      </c>
      <c r="K80" s="15" t="s">
        <v>240</v>
      </c>
      <c r="L80" s="12" t="s">
        <v>46</v>
      </c>
      <c r="M80" s="12"/>
      <c r="N80" s="209"/>
    </row>
    <row r="81" spans="1:14" ht="13.9" hidden="1" customHeight="1">
      <c r="A81" s="82" t="str">
        <f t="shared" si="9"/>
        <v>ТМЦ</v>
      </c>
      <c r="B81" s="82" t="str">
        <f t="shared" ref="B81" si="14">B80</f>
        <v>Нет</v>
      </c>
      <c r="C81" s="13"/>
      <c r="D81" s="8">
        <f t="shared" si="0"/>
        <v>3</v>
      </c>
      <c r="E81" s="133">
        <f>IF(D80=D79,IF(AND(B81=Данные!$B$7,NOT(ISBLANK(C81)),OR(A81=$A$2,A81=Данные!$C$9)),E80+1,E80),IF(AND(B81=Данные!$B$7,NOT(ISBLANK(C81)),OR(A81=$A$2,A81=Данные!$C$9)),1,0))</f>
        <v>3</v>
      </c>
      <c r="F81" s="108" t="str">
        <f t="shared" si="1"/>
        <v/>
      </c>
      <c r="G81" s="15"/>
      <c r="H81" s="14"/>
      <c r="I81" s="20"/>
      <c r="J81" s="15" t="s">
        <v>241</v>
      </c>
      <c r="K81" s="15" t="s">
        <v>241</v>
      </c>
      <c r="L81" s="12" t="s">
        <v>45</v>
      </c>
      <c r="M81" s="12"/>
      <c r="N81" s="209"/>
    </row>
    <row r="82" spans="1:14" ht="33.75" hidden="1" customHeight="1">
      <c r="A82" s="7" t="s">
        <v>156</v>
      </c>
      <c r="B82" s="7" t="s">
        <v>7</v>
      </c>
      <c r="C82" s="13" t="s">
        <v>41</v>
      </c>
      <c r="D82" s="8">
        <f t="shared" si="0"/>
        <v>3</v>
      </c>
      <c r="E82" s="133">
        <f>IF(D81=D80,IF(AND(B82=Данные!$B$7,NOT(ISBLANK(C82)),OR(A82=$A$2,A82=Данные!$C$9)),E81+1,E81),IF(AND(B82=Данные!$B$7,NOT(ISBLANK(C82)),OR(A82=$A$2,A82=Данные!$C$9)),1,0))</f>
        <v>3</v>
      </c>
      <c r="F82" s="108" t="str">
        <f t="shared" si="1"/>
        <v>3.3</v>
      </c>
      <c r="G82" s="17" t="s">
        <v>215</v>
      </c>
      <c r="H82" s="17" t="s">
        <v>220</v>
      </c>
      <c r="I82" s="11" t="s">
        <v>194</v>
      </c>
      <c r="J82" s="17" t="s">
        <v>27</v>
      </c>
      <c r="K82" s="12"/>
      <c r="L82" s="7"/>
      <c r="M82" s="7"/>
      <c r="N82" s="209"/>
    </row>
    <row r="83" spans="1:14" ht="13.9" hidden="1" customHeight="1">
      <c r="A83" s="82" t="str">
        <f t="shared" si="9"/>
        <v>ТМЦ</v>
      </c>
      <c r="B83" s="82" t="str">
        <f t="shared" ref="B83" si="15">B82</f>
        <v>Нет</v>
      </c>
      <c r="C83" s="13"/>
      <c r="D83" s="8">
        <f t="shared" si="0"/>
        <v>3</v>
      </c>
      <c r="E83" s="133">
        <f>IF(D82=D81,IF(AND(B83=Данные!$B$7,NOT(ISBLANK(C83)),OR(A83=$A$2,A83=Данные!$C$9)),E82+1,E82),IF(AND(B83=Данные!$B$7,NOT(ISBLANK(C83)),OR(A83=$A$2,A83=Данные!$C$9)),1,0))</f>
        <v>3</v>
      </c>
      <c r="F83" s="108" t="str">
        <f t="shared" si="1"/>
        <v/>
      </c>
      <c r="G83" s="15"/>
      <c r="H83" s="14"/>
      <c r="I83" s="20"/>
      <c r="J83" s="15" t="s">
        <v>242</v>
      </c>
      <c r="K83" s="15" t="s">
        <v>242</v>
      </c>
      <c r="L83" s="12" t="s">
        <v>46</v>
      </c>
      <c r="M83" s="12"/>
      <c r="N83" s="209"/>
    </row>
    <row r="84" spans="1:14" ht="13.9" hidden="1" customHeight="1">
      <c r="A84" s="82" t="str">
        <f t="shared" si="9"/>
        <v>ТМЦ</v>
      </c>
      <c r="B84" s="82" t="str">
        <f t="shared" ref="B84" si="16">B83</f>
        <v>Нет</v>
      </c>
      <c r="C84" s="13"/>
      <c r="D84" s="8">
        <f t="shared" si="0"/>
        <v>3</v>
      </c>
      <c r="E84" s="133">
        <f>IF(D83=D82,IF(AND(B84=Данные!$B$7,NOT(ISBLANK(C84)),OR(A84=$A$2,A84=Данные!$C$9)),E83+1,E83),IF(AND(B84=Данные!$B$7,NOT(ISBLANK(C84)),OR(A84=$A$2,A84=Данные!$C$9)),1,0))</f>
        <v>3</v>
      </c>
      <c r="F84" s="108" t="str">
        <f t="shared" si="1"/>
        <v/>
      </c>
      <c r="G84" s="15"/>
      <c r="H84" s="14"/>
      <c r="I84" s="20"/>
      <c r="J84" s="15" t="s">
        <v>243</v>
      </c>
      <c r="K84" s="15" t="s">
        <v>243</v>
      </c>
      <c r="L84" s="12" t="s">
        <v>45</v>
      </c>
      <c r="M84" s="12"/>
      <c r="N84" s="209"/>
    </row>
    <row r="85" spans="1:14" ht="34.5" hidden="1" customHeight="1">
      <c r="A85" s="7" t="s">
        <v>156</v>
      </c>
      <c r="B85" s="7" t="s">
        <v>7</v>
      </c>
      <c r="C85" s="13" t="s">
        <v>41</v>
      </c>
      <c r="D85" s="8">
        <f t="shared" si="0"/>
        <v>3</v>
      </c>
      <c r="E85" s="133">
        <f>IF(D84=D83,IF(AND(B85=Данные!$B$7,NOT(ISBLANK(C85)),OR(A85=$A$2,A85=Данные!$C$9)),E84+1,E84),IF(AND(B85=Данные!$B$7,NOT(ISBLANK(C85)),OR(A85=$A$2,A85=Данные!$C$9)),1,0))</f>
        <v>3</v>
      </c>
      <c r="F85" s="108" t="str">
        <f t="shared" si="1"/>
        <v>3.3</v>
      </c>
      <c r="G85" s="17" t="s">
        <v>216</v>
      </c>
      <c r="H85" s="17" t="s">
        <v>221</v>
      </c>
      <c r="I85" s="11" t="s">
        <v>194</v>
      </c>
      <c r="J85" s="17" t="s">
        <v>37</v>
      </c>
      <c r="K85" s="12"/>
      <c r="L85" s="7"/>
      <c r="M85" s="7"/>
      <c r="N85" s="209"/>
    </row>
    <row r="86" spans="1:14" ht="13.9" hidden="1" customHeight="1">
      <c r="A86" s="82" t="str">
        <f t="shared" si="9"/>
        <v>ТМЦ</v>
      </c>
      <c r="B86" s="82" t="str">
        <f t="shared" ref="B86" si="17">B85</f>
        <v>Нет</v>
      </c>
      <c r="C86" s="13"/>
      <c r="D86" s="8">
        <f t="shared" si="0"/>
        <v>3</v>
      </c>
      <c r="E86" s="133">
        <f>IF(D85=D84,IF(AND(B86=Данные!$B$7,NOT(ISBLANK(C86)),OR(A86=$A$2,A86=Данные!$C$9)),E85+1,E85),IF(AND(B86=Данные!$B$7,NOT(ISBLANK(C86)),OR(A86=$A$2,A86=Данные!$C$9)),1,0))</f>
        <v>3</v>
      </c>
      <c r="F86" s="108" t="str">
        <f t="shared" si="1"/>
        <v/>
      </c>
      <c r="G86" s="7"/>
      <c r="H86" s="14"/>
      <c r="I86" s="20"/>
      <c r="J86" s="15" t="s">
        <v>6</v>
      </c>
      <c r="K86" s="15" t="s">
        <v>6</v>
      </c>
      <c r="L86" s="12" t="s">
        <v>45</v>
      </c>
      <c r="M86" s="12"/>
      <c r="N86" s="209"/>
    </row>
    <row r="87" spans="1:14" ht="13.9" hidden="1" customHeight="1">
      <c r="A87" s="82" t="str">
        <f t="shared" si="9"/>
        <v>ТМЦ</v>
      </c>
      <c r="B87" s="82" t="str">
        <f t="shared" ref="B87" si="18">B86</f>
        <v>Нет</v>
      </c>
      <c r="C87" s="13"/>
      <c r="D87" s="8">
        <f t="shared" si="0"/>
        <v>3</v>
      </c>
      <c r="E87" s="133">
        <f>IF(D86=D85,IF(AND(B87=Данные!$B$7,NOT(ISBLANK(C87)),OR(A87=$A$2,A87=Данные!$C$9)),E86+1,E86),IF(AND(B87=Данные!$B$7,NOT(ISBLANK(C87)),OR(A87=$A$2,A87=Данные!$C$9)),1,0))</f>
        <v>3</v>
      </c>
      <c r="F87" s="108" t="str">
        <f t="shared" si="1"/>
        <v/>
      </c>
      <c r="G87" s="7"/>
      <c r="H87" s="14"/>
      <c r="I87" s="20"/>
      <c r="J87" s="15" t="s">
        <v>7</v>
      </c>
      <c r="K87" s="15" t="s">
        <v>7</v>
      </c>
      <c r="L87" s="12" t="s">
        <v>46</v>
      </c>
      <c r="M87" s="12"/>
      <c r="N87" s="209"/>
    </row>
    <row r="88" spans="1:14" ht="24.75" customHeight="1">
      <c r="A88" s="155" t="s">
        <v>157</v>
      </c>
      <c r="B88" s="33"/>
      <c r="C88" s="34"/>
      <c r="D88" s="8">
        <f>D87</f>
        <v>3</v>
      </c>
      <c r="E88" s="133">
        <f>IF(D87=D86,IF(AND(B88=Данные!$B$7,NOT(ISBLANK(C88)),OR(A88=$A$2,A88=Данные!$C$9)),E87+1,E87),IF(AND(B88=Данные!$B$7,NOT(ISBLANK(C88)),OR(A88=$A$2,A88=Данные!$C$9)),1,0))</f>
        <v>3</v>
      </c>
      <c r="F88" s="108"/>
      <c r="G88" s="37" t="s">
        <v>48</v>
      </c>
      <c r="H88" s="37"/>
      <c r="I88" s="179"/>
      <c r="J88" s="38"/>
      <c r="K88" s="38"/>
      <c r="L88" s="39"/>
      <c r="M88" s="7"/>
    </row>
    <row r="89" spans="1:14" ht="56.25" hidden="1" customHeight="1">
      <c r="A89" s="155" t="s">
        <v>157</v>
      </c>
      <c r="B89" s="7" t="s">
        <v>7</v>
      </c>
      <c r="C89" s="108"/>
      <c r="D89" s="8">
        <f>D88+1</f>
        <v>4</v>
      </c>
      <c r="E89" s="133">
        <f>IF(D88=D87,IF(AND(B89=Данные!$B$7,NOT(ISBLANK(C89)),OR(A89=$A$2,A89=Данные!$C$9)),E88+1,E88),IF(AND(B89=Данные!$B$7,NOT(ISBLANK(C89)),OR(A89=$A$2,A89=Данные!$C$9)),1,0))</f>
        <v>3</v>
      </c>
      <c r="F89" s="108">
        <f t="shared" si="1"/>
        <v>4</v>
      </c>
      <c r="G89" s="16" t="s">
        <v>267</v>
      </c>
      <c r="H89" s="16"/>
      <c r="I89" s="16"/>
      <c r="J89" s="16"/>
      <c r="K89" s="108"/>
      <c r="L89" s="7"/>
      <c r="M89" s="7"/>
    </row>
    <row r="90" spans="1:14" ht="180" hidden="1">
      <c r="A90" s="7" t="s">
        <v>156</v>
      </c>
      <c r="B90" s="7" t="s">
        <v>7</v>
      </c>
      <c r="C90" s="14" t="s">
        <v>42</v>
      </c>
      <c r="D90" s="10">
        <f t="shared" si="0"/>
        <v>4</v>
      </c>
      <c r="E90" s="133">
        <f>IF(D89=D88,IF(AND(B90=Данные!$B$7,NOT(ISBLANK(C90)),OR(A90=$A$2,A90=Данные!$C$9)),E89+1,E89),IF(AND(B90=Данные!$B$7,NOT(ISBLANK(C90)),OR(A90=$A$2,A90=Данные!$C$9)),1,0))</f>
        <v>0</v>
      </c>
      <c r="F90" s="108" t="str">
        <f t="shared" si="1"/>
        <v>4.0</v>
      </c>
      <c r="G90" s="11" t="s">
        <v>279</v>
      </c>
      <c r="H90" s="11" t="s">
        <v>280</v>
      </c>
      <c r="I90" s="11" t="s">
        <v>147</v>
      </c>
      <c r="J90" s="11" t="s">
        <v>139</v>
      </c>
      <c r="K90" s="12"/>
      <c r="L90" s="7"/>
      <c r="M90" s="7"/>
    </row>
    <row r="91" spans="1:14" ht="34.5" hidden="1" customHeight="1">
      <c r="A91" s="82" t="str">
        <f t="shared" ref="A91:B93" si="19">A90</f>
        <v>ТМЦ</v>
      </c>
      <c r="B91" s="82" t="str">
        <f t="shared" si="19"/>
        <v>Нет</v>
      </c>
      <c r="C91" s="14"/>
      <c r="D91" s="8">
        <f t="shared" si="0"/>
        <v>4</v>
      </c>
      <c r="E91" s="133">
        <f>IF(D90=D89,IF(AND(B91=Данные!$B$7,NOT(ISBLANK(C91)),OR(A91=$A$2,A91=Данные!$C$9)),E90+1,E90),IF(AND(B91=Данные!$B$7,NOT(ISBLANK(C91)),OR(A91=$A$2,A91=Данные!$C$9)),1,0))</f>
        <v>0</v>
      </c>
      <c r="F91" s="108" t="str">
        <f t="shared" si="1"/>
        <v/>
      </c>
      <c r="G91" s="7"/>
      <c r="H91" s="14"/>
      <c r="I91" s="20"/>
      <c r="J91" s="15" t="s">
        <v>114</v>
      </c>
      <c r="K91" s="15" t="s">
        <v>115</v>
      </c>
      <c r="L91" s="7"/>
      <c r="M91" s="12">
        <v>0</v>
      </c>
    </row>
    <row r="92" spans="1:14" ht="34.5" hidden="1" customHeight="1">
      <c r="A92" s="82" t="str">
        <f t="shared" si="19"/>
        <v>ТМЦ</v>
      </c>
      <c r="B92" s="82" t="str">
        <f t="shared" si="19"/>
        <v>Нет</v>
      </c>
      <c r="C92" s="14"/>
      <c r="D92" s="8">
        <f t="shared" si="0"/>
        <v>4</v>
      </c>
      <c r="E92" s="133">
        <f>IF(D91=D90,IF(AND(B92=Данные!$B$7,NOT(ISBLANK(C92)),OR(A92=$A$2,A92=Данные!$C$9)),E91+1,E91),IF(AND(B92=Данные!$B$7,NOT(ISBLANK(C92)),OR(A92=$A$2,A92=Данные!$C$9)),1,0))</f>
        <v>0</v>
      </c>
      <c r="F92" s="108" t="str">
        <f t="shared" si="1"/>
        <v/>
      </c>
      <c r="G92" s="7"/>
      <c r="H92" s="14"/>
      <c r="I92" s="20"/>
      <c r="J92" s="15" t="s">
        <v>112</v>
      </c>
      <c r="K92" s="15" t="s">
        <v>116</v>
      </c>
      <c r="L92" s="7"/>
      <c r="M92" s="12">
        <v>1</v>
      </c>
    </row>
    <row r="93" spans="1:14" ht="34.5" hidden="1" customHeight="1">
      <c r="A93" s="82" t="str">
        <f t="shared" si="19"/>
        <v>ТМЦ</v>
      </c>
      <c r="B93" s="82" t="str">
        <f t="shared" si="19"/>
        <v>Нет</v>
      </c>
      <c r="C93" s="14"/>
      <c r="D93" s="8">
        <f t="shared" si="0"/>
        <v>4</v>
      </c>
      <c r="E93" s="133">
        <f>IF(D92=D91,IF(AND(B93=Данные!$B$7,NOT(ISBLANK(C93)),OR(A93=$A$2,A93=Данные!$C$9)),E92+1,E92),IF(AND(B93=Данные!$B$7,NOT(ISBLANK(C93)),OR(A93=$A$2,A93=Данные!$C$9)),1,0))</f>
        <v>0</v>
      </c>
      <c r="F93" s="108" t="str">
        <f t="shared" si="1"/>
        <v/>
      </c>
      <c r="G93" s="7"/>
      <c r="H93" s="14"/>
      <c r="I93" s="20"/>
      <c r="J93" s="15" t="s">
        <v>113</v>
      </c>
      <c r="K93" s="15"/>
      <c r="L93" s="7"/>
      <c r="M93" s="12"/>
    </row>
    <row r="94" spans="1:14" ht="180" hidden="1">
      <c r="A94" s="7" t="s">
        <v>156</v>
      </c>
      <c r="B94" s="7" t="s">
        <v>7</v>
      </c>
      <c r="C94" s="14" t="s">
        <v>42</v>
      </c>
      <c r="D94" s="10">
        <f t="shared" si="0"/>
        <v>4</v>
      </c>
      <c r="E94" s="133">
        <f>IF(D93=D92,IF(AND(B94=Данные!$B$7,NOT(ISBLANK(C94)),OR(A94=$A$2,A94=Данные!$C$9)),E93+1,E93),IF(AND(B94=Данные!$B$7,NOT(ISBLANK(C94)),OR(A94=$A$2,A94=Данные!$C$9)),1,0))</f>
        <v>0</v>
      </c>
      <c r="F94" s="108" t="str">
        <f t="shared" si="1"/>
        <v>4.0</v>
      </c>
      <c r="G94" s="11" t="s">
        <v>281</v>
      </c>
      <c r="H94" s="11" t="s">
        <v>280</v>
      </c>
      <c r="I94" s="11" t="s">
        <v>147</v>
      </c>
      <c r="J94" s="11" t="s">
        <v>139</v>
      </c>
      <c r="K94" s="12"/>
      <c r="L94" s="7"/>
      <c r="M94" s="7"/>
    </row>
    <row r="95" spans="1:14" ht="22.5" hidden="1">
      <c r="A95" s="82" t="str">
        <f t="shared" ref="A95:B97" si="20">A94</f>
        <v>ТМЦ</v>
      </c>
      <c r="B95" s="82" t="str">
        <f t="shared" si="20"/>
        <v>Нет</v>
      </c>
      <c r="C95" s="14"/>
      <c r="D95" s="8">
        <f t="shared" si="0"/>
        <v>4</v>
      </c>
      <c r="E95" s="133">
        <f>IF(D94=D93,IF(AND(B95=Данные!$B$7,NOT(ISBLANK(C95)),OR(A95=$A$2,A95=Данные!$C$9)),E94+1,E94),IF(AND(B95=Данные!$B$7,NOT(ISBLANK(C95)),OR(A95=$A$2,A95=Данные!$C$9)),1,0))</f>
        <v>0</v>
      </c>
      <c r="F95" s="108" t="str">
        <f t="shared" si="1"/>
        <v/>
      </c>
      <c r="G95" s="15"/>
      <c r="H95" s="14"/>
      <c r="I95" s="20"/>
      <c r="J95" s="15" t="s">
        <v>114</v>
      </c>
      <c r="K95" s="15" t="s">
        <v>115</v>
      </c>
      <c r="L95" s="7"/>
      <c r="M95" s="12">
        <v>0</v>
      </c>
    </row>
    <row r="96" spans="1:14" ht="33.75" hidden="1">
      <c r="A96" s="82" t="str">
        <f t="shared" si="20"/>
        <v>ТМЦ</v>
      </c>
      <c r="B96" s="82" t="str">
        <f t="shared" si="20"/>
        <v>Нет</v>
      </c>
      <c r="C96" s="14"/>
      <c r="D96" s="8">
        <f t="shared" si="0"/>
        <v>4</v>
      </c>
      <c r="E96" s="133">
        <f>IF(D95=D94,IF(AND(B96=Данные!$B$7,NOT(ISBLANK(C96)),OR(A96=$A$2,A96=Данные!$C$9)),E95+1,E95),IF(AND(B96=Данные!$B$7,NOT(ISBLANK(C96)),OR(A96=$A$2,A96=Данные!$C$9)),1,0))</f>
        <v>0</v>
      </c>
      <c r="F96" s="108" t="str">
        <f t="shared" si="1"/>
        <v/>
      </c>
      <c r="G96" s="15"/>
      <c r="H96" s="14"/>
      <c r="I96" s="20"/>
      <c r="J96" s="15" t="s">
        <v>112</v>
      </c>
      <c r="K96" s="15" t="s">
        <v>116</v>
      </c>
      <c r="L96" s="7"/>
      <c r="M96" s="12">
        <v>1</v>
      </c>
    </row>
    <row r="97" spans="1:14" ht="33.75" hidden="1">
      <c r="A97" s="82" t="str">
        <f t="shared" si="20"/>
        <v>ТМЦ</v>
      </c>
      <c r="B97" s="82" t="str">
        <f t="shared" si="20"/>
        <v>Нет</v>
      </c>
      <c r="C97" s="14"/>
      <c r="D97" s="8">
        <f t="shared" si="0"/>
        <v>4</v>
      </c>
      <c r="E97" s="133">
        <f>IF(D96=D95,IF(AND(B97=Данные!$B$7,NOT(ISBLANK(C97)),OR(A97=$A$2,A97=Данные!$C$9)),E96+1,E96),IF(AND(B97=Данные!$B$7,NOT(ISBLANK(C97)),OR(A97=$A$2,A97=Данные!$C$9)),1,0))</f>
        <v>0</v>
      </c>
      <c r="F97" s="108" t="str">
        <f t="shared" si="1"/>
        <v/>
      </c>
      <c r="G97" s="15"/>
      <c r="H97" s="14"/>
      <c r="I97" s="20"/>
      <c r="J97" s="15" t="s">
        <v>113</v>
      </c>
      <c r="K97" s="15"/>
      <c r="L97" s="7"/>
      <c r="M97" s="12"/>
    </row>
    <row r="98" spans="1:14" ht="180" hidden="1">
      <c r="A98" s="7" t="s">
        <v>273</v>
      </c>
      <c r="B98" s="7" t="s">
        <v>7</v>
      </c>
      <c r="C98" s="14" t="s">
        <v>42</v>
      </c>
      <c r="D98" s="10">
        <f t="shared" si="0"/>
        <v>4</v>
      </c>
      <c r="E98" s="133">
        <f>IF(D97=D96,IF(AND(B98=Данные!$B$7,NOT(ISBLANK(C98)),OR(A98=$A$2,A98=Данные!$C$9)),E97+1,E97),IF(AND(B98=Данные!$B$7,NOT(ISBLANK(C98)),OR(A98=$A$2,A98=Данные!$C$9)),1,0))</f>
        <v>0</v>
      </c>
      <c r="F98" s="108" t="str">
        <f t="shared" si="1"/>
        <v>4.0</v>
      </c>
      <c r="G98" s="11" t="s">
        <v>103</v>
      </c>
      <c r="H98" s="11" t="s">
        <v>280</v>
      </c>
      <c r="I98" s="11" t="s">
        <v>147</v>
      </c>
      <c r="J98" s="11" t="s">
        <v>139</v>
      </c>
      <c r="K98" s="12"/>
      <c r="L98" s="7"/>
      <c r="M98" s="7"/>
    </row>
    <row r="99" spans="1:14" ht="22.5" hidden="1">
      <c r="A99" s="82" t="str">
        <f t="shared" ref="A99:B101" si="21">A98</f>
        <v>Услуги</v>
      </c>
      <c r="B99" s="82" t="str">
        <f t="shared" si="21"/>
        <v>Нет</v>
      </c>
      <c r="C99" s="13"/>
      <c r="D99" s="8">
        <f t="shared" si="0"/>
        <v>4</v>
      </c>
      <c r="E99" s="133">
        <f>IF(D98=D97,IF(AND(B99=Данные!$B$7,NOT(ISBLANK(C99)),OR(A99=$A$2,A99=Данные!$C$9)),E98+1,E98),IF(AND(B99=Данные!$B$7,NOT(ISBLANK(C99)),OR(A99=$A$2,A99=Данные!$C$9)),1,0))</f>
        <v>0</v>
      </c>
      <c r="F99" s="108" t="str">
        <f t="shared" si="1"/>
        <v/>
      </c>
      <c r="G99" s="15"/>
      <c r="H99" s="14"/>
      <c r="I99" s="20"/>
      <c r="J99" s="15" t="s">
        <v>114</v>
      </c>
      <c r="K99" s="15" t="s">
        <v>115</v>
      </c>
      <c r="L99" s="7"/>
      <c r="M99" s="12">
        <v>0</v>
      </c>
      <c r="N99" s="5"/>
    </row>
    <row r="100" spans="1:14" ht="33.75" hidden="1">
      <c r="A100" s="82" t="str">
        <f t="shared" si="21"/>
        <v>Услуги</v>
      </c>
      <c r="B100" s="82" t="str">
        <f t="shared" si="21"/>
        <v>Нет</v>
      </c>
      <c r="C100" s="13"/>
      <c r="D100" s="8">
        <f t="shared" si="0"/>
        <v>4</v>
      </c>
      <c r="E100" s="133">
        <f>IF(D99=D98,IF(AND(B100=Данные!$B$7,NOT(ISBLANK(C100)),OR(A100=$A$2,A100=Данные!$C$9)),E99+1,E99),IF(AND(B100=Данные!$B$7,NOT(ISBLANK(C100)),OR(A100=$A$2,A100=Данные!$C$9)),1,0))</f>
        <v>0</v>
      </c>
      <c r="F100" s="108" t="str">
        <f t="shared" si="1"/>
        <v/>
      </c>
      <c r="G100" s="15"/>
      <c r="H100" s="14"/>
      <c r="I100" s="20"/>
      <c r="J100" s="15" t="s">
        <v>112</v>
      </c>
      <c r="K100" s="15" t="s">
        <v>116</v>
      </c>
      <c r="L100" s="7"/>
      <c r="M100" s="12">
        <v>1</v>
      </c>
      <c r="N100" s="5"/>
    </row>
    <row r="101" spans="1:14" ht="33.75" hidden="1">
      <c r="A101" s="82" t="str">
        <f t="shared" si="21"/>
        <v>Услуги</v>
      </c>
      <c r="B101" s="82" t="str">
        <f t="shared" si="21"/>
        <v>Нет</v>
      </c>
      <c r="C101" s="13"/>
      <c r="D101" s="8">
        <f t="shared" si="0"/>
        <v>4</v>
      </c>
      <c r="E101" s="133">
        <f>IF(D100=D99,IF(AND(B101=Данные!$B$7,NOT(ISBLANK(C101)),OR(A101=$A$2,A101=Данные!$C$9)),E100+1,E100),IF(AND(B101=Данные!$B$7,NOT(ISBLANK(C101)),OR(A101=$A$2,A101=Данные!$C$9)),1,0))</f>
        <v>0</v>
      </c>
      <c r="F101" s="108" t="str">
        <f t="shared" si="1"/>
        <v/>
      </c>
      <c r="G101" s="15"/>
      <c r="H101" s="14"/>
      <c r="I101" s="20"/>
      <c r="J101" s="15" t="s">
        <v>113</v>
      </c>
      <c r="K101" s="15"/>
      <c r="L101" s="7"/>
      <c r="M101" s="12"/>
      <c r="N101" s="5"/>
    </row>
    <row r="102" spans="1:14">
      <c r="A102" s="155" t="s">
        <v>157</v>
      </c>
      <c r="B102" s="7" t="s">
        <v>6</v>
      </c>
      <c r="C102" s="108"/>
      <c r="D102" s="9">
        <v>4</v>
      </c>
      <c r="E102" s="133"/>
      <c r="F102" s="108">
        <v>4</v>
      </c>
      <c r="G102" s="16" t="s">
        <v>300</v>
      </c>
      <c r="H102" s="16"/>
      <c r="I102" s="16"/>
      <c r="J102" s="16"/>
      <c r="K102" s="108"/>
      <c r="L102" s="7"/>
      <c r="M102" s="7"/>
    </row>
    <row r="103" spans="1:14" ht="45">
      <c r="A103" s="7" t="s">
        <v>273</v>
      </c>
      <c r="B103" s="7" t="s">
        <v>6</v>
      </c>
      <c r="C103" s="14" t="s">
        <v>42</v>
      </c>
      <c r="D103" s="10">
        <f t="shared" si="0"/>
        <v>4</v>
      </c>
      <c r="E103" s="133">
        <f>IF(D102=D101,IF(AND(B103=Данные!$B$7,NOT(ISBLANK(C103)),OR(A103=$A$2,A103=Данные!$C$9)),E102+1,E102),IF(AND(B103=Данные!$B$7,NOT(ISBLANK(C103)),OR(A103=$A$2,A103=Данные!$C$9)),1,0))</f>
        <v>1</v>
      </c>
      <c r="F103" s="108" t="s">
        <v>354</v>
      </c>
      <c r="G103" s="17" t="s">
        <v>355</v>
      </c>
      <c r="H103" s="17" t="s">
        <v>366</v>
      </c>
      <c r="I103" s="11"/>
      <c r="J103" s="17"/>
      <c r="K103" s="12"/>
      <c r="L103" s="7"/>
      <c r="M103" s="7"/>
      <c r="N103" s="160"/>
    </row>
    <row r="104" spans="1:14">
      <c r="A104" s="82" t="str">
        <f>A103</f>
        <v>Услуги</v>
      </c>
      <c r="B104" s="82" t="str">
        <f>B103</f>
        <v>Да</v>
      </c>
      <c r="C104" s="13"/>
      <c r="D104" s="8">
        <f t="shared" si="0"/>
        <v>4</v>
      </c>
      <c r="E104" s="133">
        <f>IF(D103=D102,IF(AND(B104=Данные!$B$7,NOT(ISBLANK(C104)),OR(A104=$A$2,A104=Данные!$C$9)),E103+1,E103),IF(AND(B104=Данные!$B$7,NOT(ISBLANK(C104)),OR(A104=$A$2,A104=Данные!$C$9)),1,0))</f>
        <v>1</v>
      </c>
      <c r="F104" s="108" t="s">
        <v>346</v>
      </c>
      <c r="G104" s="7"/>
      <c r="H104" s="14"/>
      <c r="I104" s="20"/>
      <c r="J104" s="15" t="s">
        <v>356</v>
      </c>
      <c r="K104" s="15" t="s">
        <v>356</v>
      </c>
      <c r="L104" s="7"/>
      <c r="M104" s="12">
        <v>0</v>
      </c>
    </row>
    <row r="105" spans="1:14">
      <c r="A105" s="82" t="str">
        <f>A101</f>
        <v>Услуги</v>
      </c>
      <c r="B105" s="82" t="s">
        <v>273</v>
      </c>
      <c r="C105" s="13"/>
      <c r="D105" s="8">
        <f>D101</f>
        <v>4</v>
      </c>
      <c r="E105" s="133">
        <f>IF(D101=D100,IF(AND(B105=Данные!$B$7,NOT(ISBLANK(C105)),OR(A105=$A$2,A105=Данные!$C$9)),E101+1,E101),IF(AND(B105=Данные!$B$7,NOT(ISBLANK(C105)),OR(A105=$A$2,A105=Данные!$C$9)),1,0))</f>
        <v>0</v>
      </c>
      <c r="F105" s="200" t="s">
        <v>346</v>
      </c>
      <c r="G105" s="7"/>
      <c r="H105" s="14"/>
      <c r="I105" s="20"/>
      <c r="J105" s="15" t="s">
        <v>357</v>
      </c>
      <c r="K105" s="15" t="s">
        <v>357</v>
      </c>
      <c r="L105" s="7"/>
      <c r="M105" s="12">
        <v>0.25</v>
      </c>
    </row>
    <row r="106" spans="1:14">
      <c r="A106" s="82" t="str">
        <f>A102</f>
        <v>общее</v>
      </c>
      <c r="B106" s="82" t="str">
        <f>B102</f>
        <v>Да</v>
      </c>
      <c r="C106" s="13"/>
      <c r="D106" s="8">
        <f>D102</f>
        <v>4</v>
      </c>
      <c r="E106" s="133">
        <f>IF(D102=D101,IF(AND(B106=Данные!$B$7,NOT(ISBLANK(C106)),OR(A106=$A$2,A106=Данные!$C$9)),E102+1,E102),IF(AND(B106=Данные!$B$7,NOT(ISBLANK(C106)),OR(A106=$A$2,A106=Данные!$C$9)),1,0))</f>
        <v>0</v>
      </c>
      <c r="F106" s="200" t="s">
        <v>346</v>
      </c>
      <c r="G106" s="7"/>
      <c r="H106" s="14"/>
      <c r="I106" s="20"/>
      <c r="J106" s="15" t="s">
        <v>358</v>
      </c>
      <c r="K106" s="15" t="s">
        <v>358</v>
      </c>
      <c r="L106" s="7"/>
      <c r="M106" s="12">
        <v>0.5</v>
      </c>
    </row>
    <row r="107" spans="1:14">
      <c r="A107" s="82" t="str">
        <f>A103</f>
        <v>Услуги</v>
      </c>
      <c r="B107" s="82" t="str">
        <f>B103</f>
        <v>Да</v>
      </c>
      <c r="C107" s="13"/>
      <c r="D107" s="8">
        <f>D103</f>
        <v>4</v>
      </c>
      <c r="E107" s="133">
        <f>IF(D103=D102,IF(AND(B107=Данные!$B$7,NOT(ISBLANK(C107)),OR(A107=$A$2,A107=Данные!$C$9)),E103+1,E103),IF(AND(B107=Данные!$B$7,NOT(ISBLANK(C107)),OR(A107=$A$2,A107=Данные!$C$9)),1,0))</f>
        <v>1</v>
      </c>
      <c r="F107" s="200"/>
      <c r="G107" s="7"/>
      <c r="H107" s="14"/>
      <c r="I107" s="20"/>
      <c r="J107" s="15" t="s">
        <v>359</v>
      </c>
      <c r="K107" s="15" t="s">
        <v>359</v>
      </c>
      <c r="L107" s="7"/>
      <c r="M107" s="12">
        <v>0.75</v>
      </c>
    </row>
    <row r="108" spans="1:14">
      <c r="A108" s="82" t="str">
        <f>A104</f>
        <v>Услуги</v>
      </c>
      <c r="B108" s="82" t="str">
        <f>B104</f>
        <v>Да</v>
      </c>
      <c r="C108" s="13"/>
      <c r="D108" s="8">
        <f>D104</f>
        <v>4</v>
      </c>
      <c r="E108" s="133">
        <f>IF(D104=D103,IF(AND(B108=Данные!$B$7,NOT(ISBLANK(C108)),OR(A108=$A$2,A108=Данные!$C$9)),E104+1,E104),IF(AND(B108=Данные!$B$7,NOT(ISBLANK(C108)),OR(A108=$A$2,A108=Данные!$C$9)),1,0))</f>
        <v>1</v>
      </c>
      <c r="F108" s="108" t="s">
        <v>346</v>
      </c>
      <c r="G108" s="7"/>
      <c r="H108" s="14"/>
      <c r="I108" s="20"/>
      <c r="J108" s="15" t="s">
        <v>360</v>
      </c>
      <c r="K108" s="15" t="s">
        <v>360</v>
      </c>
      <c r="L108" s="7"/>
      <c r="M108" s="12">
        <v>1</v>
      </c>
    </row>
    <row r="109" spans="1:14" ht="33.75">
      <c r="A109" s="7" t="s">
        <v>273</v>
      </c>
      <c r="B109" s="7" t="s">
        <v>6</v>
      </c>
      <c r="C109" s="14" t="s">
        <v>42</v>
      </c>
      <c r="D109" s="10">
        <v>4</v>
      </c>
      <c r="E109" s="133">
        <f>IF(D108=D104,IF(AND(B109=Данные!$B$7,NOT(ISBLANK(C109)),OR(A109=$A$2,A109=Данные!$C$9)),E108+1,E108),IF(AND(B109=Данные!$B$7,NOT(ISBLANK(C109)),OR(A109=$A$2,A109=Данные!$C$9)),1,0))</f>
        <v>2</v>
      </c>
      <c r="F109" s="108" t="str">
        <f>CONCATENATE(D109,".",E109)</f>
        <v>4.2</v>
      </c>
      <c r="G109" s="17" t="s">
        <v>290</v>
      </c>
      <c r="H109" s="17" t="s">
        <v>22</v>
      </c>
      <c r="I109" s="11"/>
      <c r="J109" s="17" t="s">
        <v>301</v>
      </c>
      <c r="K109" s="12"/>
      <c r="L109" s="7"/>
      <c r="M109" s="7"/>
    </row>
    <row r="110" spans="1:14">
      <c r="A110" s="82" t="str">
        <f>A109</f>
        <v>Услуги</v>
      </c>
      <c r="B110" s="82" t="str">
        <f>B109</f>
        <v>Да</v>
      </c>
      <c r="C110" s="13"/>
      <c r="D110" s="8">
        <f t="shared" si="0"/>
        <v>4</v>
      </c>
      <c r="E110" s="133">
        <f>IF(D109=D108,IF(AND(B110=Данные!$B$7,NOT(ISBLANK(C110)),OR(A110=$A$2,A110=Данные!$C$9)),E109+1,E109),IF(AND(B110=Данные!$B$7,NOT(ISBLANK(C110)),OR(A110=$A$2,A110=Данные!$C$9)),1,0))</f>
        <v>2</v>
      </c>
      <c r="F110" s="108" t="str">
        <f>IF(D110=D109,IF(ISBLANK(G110),"",CONCATENATE(D110,".",E110)),D110)</f>
        <v/>
      </c>
      <c r="G110" s="7"/>
      <c r="H110" s="14"/>
      <c r="I110" s="20"/>
      <c r="J110" s="15" t="s">
        <v>291</v>
      </c>
      <c r="K110" s="15" t="s">
        <v>291</v>
      </c>
      <c r="L110" s="7"/>
      <c r="M110" s="12">
        <v>0</v>
      </c>
    </row>
    <row r="111" spans="1:14" ht="20.25" customHeight="1">
      <c r="A111" s="82" t="s">
        <v>273</v>
      </c>
      <c r="B111" s="82"/>
      <c r="C111" s="13"/>
      <c r="D111" s="8"/>
      <c r="E111" s="133"/>
      <c r="F111" s="108"/>
      <c r="G111" s="7"/>
      <c r="H111" s="14"/>
      <c r="I111" s="20"/>
      <c r="J111" s="15" t="s">
        <v>292</v>
      </c>
      <c r="K111" s="15" t="s">
        <v>292</v>
      </c>
      <c r="L111" s="7"/>
      <c r="M111" s="12">
        <v>0.5</v>
      </c>
    </row>
    <row r="112" spans="1:14">
      <c r="A112" s="82" t="str">
        <f>A110</f>
        <v>Услуги</v>
      </c>
      <c r="B112" s="82" t="str">
        <f>B110</f>
        <v>Да</v>
      </c>
      <c r="C112" s="13"/>
      <c r="D112" s="8">
        <f>D110</f>
        <v>4</v>
      </c>
      <c r="E112" s="133">
        <f>IF(D110=D109,IF(AND(B112=Данные!$B$7,NOT(ISBLANK(C112)),OR(A112=$A$2,A112=Данные!$C$9)),E110+1,E110),IF(AND(B112=Данные!$B$7,NOT(ISBLANK(C112)),OR(A112=$A$2,A112=Данные!$C$9)),1,0))</f>
        <v>2</v>
      </c>
      <c r="F112" s="108" t="str">
        <f>IF(D112=D110,IF(ISBLANK(G112),"",CONCATENATE(D112,".",E112)),D112)</f>
        <v/>
      </c>
      <c r="G112" s="7"/>
      <c r="H112" s="14"/>
      <c r="I112" s="20"/>
      <c r="J112" s="15" t="s">
        <v>293</v>
      </c>
      <c r="K112" s="15" t="s">
        <v>293</v>
      </c>
      <c r="L112" s="7"/>
      <c r="M112" s="12">
        <v>1</v>
      </c>
    </row>
    <row r="113" spans="1:16" ht="22.5" hidden="1">
      <c r="A113" s="7" t="s">
        <v>156</v>
      </c>
      <c r="B113" s="7" t="s">
        <v>7</v>
      </c>
      <c r="C113" s="14" t="s">
        <v>42</v>
      </c>
      <c r="D113" s="10">
        <f>D112</f>
        <v>4</v>
      </c>
      <c r="E113" s="133">
        <f>IF(D112=D110,IF(AND(B113=Данные!$B$7,NOT(ISBLANK(C113)),OR(A113=$A$2,A113=Данные!$C$9)),E112+1,E112),IF(AND(B113=Данные!$B$7,NOT(ISBLANK(C113)),OR(A113=$A$2,A113=Данные!$C$9)),1,0))</f>
        <v>2</v>
      </c>
      <c r="F113" s="108" t="str">
        <f>IF(D113=D112,IF(ISBLANK(G113),"",CONCATENATE(D113,".",E113)),D113)</f>
        <v>4.2</v>
      </c>
      <c r="G113" s="17" t="s">
        <v>229</v>
      </c>
      <c r="H113" s="3"/>
      <c r="I113" s="11" t="s">
        <v>147</v>
      </c>
      <c r="J113" s="3"/>
      <c r="K113" s="12"/>
      <c r="L113" s="7"/>
      <c r="M113" s="7"/>
    </row>
    <row r="114" spans="1:16" ht="56.25" hidden="1">
      <c r="A114" s="82" t="str">
        <f>A113</f>
        <v>ТМЦ</v>
      </c>
      <c r="B114" s="82" t="str">
        <f>B113</f>
        <v>Нет</v>
      </c>
      <c r="C114" s="13"/>
      <c r="D114" s="8">
        <f t="shared" si="0"/>
        <v>4</v>
      </c>
      <c r="E114" s="133">
        <f>IF(D113=D112,IF(AND(B114=Данные!$B$7,NOT(ISBLANK(C114)),OR(A114=$A$2,A114=Данные!$C$9)),E113+1,E113),IF(AND(B114=Данные!$B$7,NOT(ISBLANK(C114)),OR(A114=$A$2,A114=Данные!$C$9)),1,0))</f>
        <v>2</v>
      </c>
      <c r="F114" s="108" t="str">
        <f t="shared" ref="F114:F146" si="22">IF(D114=D113,IF(ISBLANK(G114),"",CONCATENATE(D114,".",E114)),D114)</f>
        <v>4.2</v>
      </c>
      <c r="G114" s="14" t="s">
        <v>173</v>
      </c>
      <c r="H114" s="17" t="s">
        <v>175</v>
      </c>
      <c r="I114" s="20"/>
      <c r="J114" s="17" t="s">
        <v>30</v>
      </c>
      <c r="K114" s="15"/>
      <c r="L114" s="7"/>
      <c r="M114" s="12"/>
    </row>
    <row r="115" spans="1:16" ht="45" hidden="1">
      <c r="A115" s="82" t="str">
        <f>A114</f>
        <v>ТМЦ</v>
      </c>
      <c r="B115" s="82" t="str">
        <f>B114</f>
        <v>Нет</v>
      </c>
      <c r="C115" s="13"/>
      <c r="D115" s="8">
        <f t="shared" si="0"/>
        <v>4</v>
      </c>
      <c r="E115" s="133">
        <f>IF(D114=D113,IF(AND(B115=Данные!$B$7,NOT(ISBLANK(C115)),OR(A115=$A$2,A115=Данные!$C$9)),E114+1,E114),IF(AND(B115=Данные!$B$7,NOT(ISBLANK(C115)),OR(A115=$A$2,A115=Данные!$C$9)),1,0))</f>
        <v>2</v>
      </c>
      <c r="F115" s="108" t="str">
        <f t="shared" si="22"/>
        <v>4.2</v>
      </c>
      <c r="G115" s="14" t="s">
        <v>174</v>
      </c>
      <c r="H115" s="17" t="s">
        <v>38</v>
      </c>
      <c r="I115" s="20"/>
      <c r="J115" s="17" t="s">
        <v>31</v>
      </c>
      <c r="K115" s="15"/>
      <c r="L115" s="7"/>
      <c r="M115" s="12"/>
    </row>
    <row r="116" spans="1:16" hidden="1">
      <c r="A116" s="7" t="s">
        <v>156</v>
      </c>
      <c r="B116" s="7" t="s">
        <v>7</v>
      </c>
      <c r="C116" s="14" t="s">
        <v>42</v>
      </c>
      <c r="D116" s="8">
        <f t="shared" si="0"/>
        <v>4</v>
      </c>
      <c r="E116" s="133">
        <f>IF(D115=D114,IF(AND(B116=Данные!$B$7,NOT(ISBLANK(C116)),OR(A116=$A$2,A116=Данные!$C$9)),E115+1,E115),IF(AND(B116=Данные!$B$7,NOT(ISBLANK(C116)),OR(A116=$A$2,A116=Данные!$C$9)),1,0))</f>
        <v>2</v>
      </c>
      <c r="F116" s="108" t="str">
        <f t="shared" si="22"/>
        <v>4.2</v>
      </c>
      <c r="G116" s="17" t="s">
        <v>255</v>
      </c>
      <c r="H116" s="17"/>
      <c r="I116" s="11" t="s">
        <v>147</v>
      </c>
      <c r="J116" s="152"/>
      <c r="K116" s="15"/>
      <c r="L116" s="7"/>
      <c r="M116" s="12"/>
      <c r="P116" s="160"/>
    </row>
    <row r="117" spans="1:16" ht="45" hidden="1">
      <c r="A117" s="82" t="str">
        <f t="shared" ref="A117:B120" si="23">A116</f>
        <v>ТМЦ</v>
      </c>
      <c r="B117" s="82" t="str">
        <f t="shared" si="23"/>
        <v>Нет</v>
      </c>
      <c r="C117" s="14"/>
      <c r="D117" s="8">
        <f t="shared" si="0"/>
        <v>4</v>
      </c>
      <c r="E117" s="133">
        <f>IF(D116=D115,IF(AND(B117=Данные!$B$7,NOT(ISBLANK(C117)),OR(A117=$A$2,A117=Данные!$C$9)),E116+1,E116),IF(AND(B117=Данные!$B$7,NOT(ISBLANK(C117)),OR(A117=$A$2,A117=Данные!$C$9)),1,0))</f>
        <v>2</v>
      </c>
      <c r="F117" s="108" t="str">
        <f t="shared" si="22"/>
        <v>4.2</v>
      </c>
      <c r="G117" s="14" t="s">
        <v>256</v>
      </c>
      <c r="H117" s="151" t="s">
        <v>257</v>
      </c>
      <c r="I117" s="153"/>
      <c r="J117" s="17" t="s">
        <v>258</v>
      </c>
      <c r="K117" s="15"/>
      <c r="L117" s="7"/>
      <c r="M117" s="12"/>
    </row>
    <row r="118" spans="1:16" ht="22.5" hidden="1">
      <c r="A118" s="82" t="str">
        <f t="shared" si="23"/>
        <v>ТМЦ</v>
      </c>
      <c r="B118" s="82" t="str">
        <f t="shared" si="23"/>
        <v>Нет</v>
      </c>
      <c r="C118" s="13"/>
      <c r="D118" s="8">
        <f t="shared" si="0"/>
        <v>4</v>
      </c>
      <c r="E118" s="133">
        <f>IF(D117=D116,IF(AND(B118=Данные!$B$7,NOT(ISBLANK(C118)),OR(A118=$A$2,A118=Данные!$C$9)),E117+1,E117),IF(AND(B118=Данные!$B$7,NOT(ISBLANK(C118)),OR(A118=$A$2,A118=Данные!$C$9)),1,0))</f>
        <v>2</v>
      </c>
      <c r="F118" s="108" t="str">
        <f t="shared" si="22"/>
        <v/>
      </c>
      <c r="G118" s="14"/>
      <c r="H118" s="154"/>
      <c r="I118" s="20"/>
      <c r="J118" s="15" t="s">
        <v>259</v>
      </c>
      <c r="K118" s="15" t="s">
        <v>50</v>
      </c>
      <c r="L118" s="7"/>
      <c r="M118" s="12">
        <v>1</v>
      </c>
    </row>
    <row r="119" spans="1:16" ht="33.75" hidden="1">
      <c r="A119" s="82" t="str">
        <f t="shared" si="23"/>
        <v>ТМЦ</v>
      </c>
      <c r="B119" s="82" t="str">
        <f t="shared" si="23"/>
        <v>Нет</v>
      </c>
      <c r="C119" s="13"/>
      <c r="D119" s="8">
        <f t="shared" si="0"/>
        <v>4</v>
      </c>
      <c r="E119" s="133">
        <f>IF(D118=D117,IF(AND(B119=Данные!$B$7,NOT(ISBLANK(C119)),OR(A119=$A$2,A119=Данные!$C$9)),E118+1,E118),IF(AND(B119=Данные!$B$7,NOT(ISBLANK(C119)),OR(A119=$A$2,A119=Данные!$C$9)),1,0))</f>
        <v>2</v>
      </c>
      <c r="F119" s="108" t="str">
        <f t="shared" si="22"/>
        <v/>
      </c>
      <c r="G119" s="14"/>
      <c r="H119" s="154"/>
      <c r="I119" s="20"/>
      <c r="J119" s="15" t="s">
        <v>260</v>
      </c>
      <c r="K119" s="15" t="s">
        <v>51</v>
      </c>
      <c r="L119" s="7"/>
      <c r="M119" s="12">
        <v>0</v>
      </c>
    </row>
    <row r="120" spans="1:16" hidden="1">
      <c r="A120" s="82" t="str">
        <f t="shared" si="23"/>
        <v>ТМЦ</v>
      </c>
      <c r="B120" s="82" t="str">
        <f t="shared" si="23"/>
        <v>Нет</v>
      </c>
      <c r="C120" s="13"/>
      <c r="D120" s="8">
        <f t="shared" si="0"/>
        <v>4</v>
      </c>
      <c r="E120" s="133">
        <f>IF(D119=D118,IF(AND(B120=Данные!$B$7,NOT(ISBLANK(C120)),OR(A120=$A$2,A120=Данные!$C$9)),E119+1,E119),IF(AND(B120=Данные!$B$7,NOT(ISBLANK(C120)),OR(A120=$A$2,A120=Данные!$C$9)),1,0))</f>
        <v>2</v>
      </c>
      <c r="F120" s="108" t="str">
        <f t="shared" si="22"/>
        <v/>
      </c>
      <c r="G120" s="14"/>
      <c r="H120" s="154"/>
      <c r="I120" s="20"/>
      <c r="J120" s="15" t="s">
        <v>261</v>
      </c>
      <c r="K120" s="15"/>
      <c r="L120" s="7"/>
      <c r="M120" s="12"/>
    </row>
    <row r="121" spans="1:16" ht="33.75">
      <c r="A121" s="7" t="s">
        <v>273</v>
      </c>
      <c r="B121" s="7" t="s">
        <v>6</v>
      </c>
      <c r="C121" s="14" t="s">
        <v>42</v>
      </c>
      <c r="D121" s="8">
        <f t="shared" si="0"/>
        <v>4</v>
      </c>
      <c r="E121" s="133">
        <v>3</v>
      </c>
      <c r="F121" s="108" t="str">
        <f>CONCATENATE(D121,".",E121)</f>
        <v>4.3</v>
      </c>
      <c r="G121" s="17" t="s">
        <v>332</v>
      </c>
      <c r="H121" s="17" t="s">
        <v>22</v>
      </c>
      <c r="I121" s="11"/>
      <c r="J121" s="17" t="s">
        <v>301</v>
      </c>
      <c r="K121" s="15"/>
      <c r="L121" s="7"/>
      <c r="M121" s="12"/>
      <c r="P121" s="160"/>
    </row>
    <row r="122" spans="1:16">
      <c r="A122" s="82" t="str">
        <f>A121</f>
        <v>Услуги</v>
      </c>
      <c r="B122" s="82" t="str">
        <f>B121</f>
        <v>Да</v>
      </c>
      <c r="C122" s="13"/>
      <c r="D122" s="8">
        <f t="shared" si="0"/>
        <v>4</v>
      </c>
      <c r="E122" s="133">
        <f>IF(D121=D120,IF(AND(B122=Данные!$B$7,NOT(ISBLANK(C122)),OR(A122=$A$2,A122=Данные!$C$9)),E121+1,E121),IF(AND(B122=Данные!$B$7,NOT(ISBLANK(C122)),OR(A122=$A$2,A122=Данные!$C$9)),1,0))</f>
        <v>3</v>
      </c>
      <c r="F122" s="108" t="str">
        <f t="shared" si="22"/>
        <v/>
      </c>
      <c r="G122" s="14"/>
      <c r="H122" s="154"/>
      <c r="I122" s="20"/>
      <c r="J122" s="15" t="s">
        <v>326</v>
      </c>
      <c r="K122" s="15" t="s">
        <v>326</v>
      </c>
      <c r="L122" s="7"/>
      <c r="M122" s="12">
        <v>1</v>
      </c>
    </row>
    <row r="123" spans="1:16" ht="23.25" customHeight="1">
      <c r="A123" s="82" t="s">
        <v>273</v>
      </c>
      <c r="B123" s="82"/>
      <c r="C123" s="13"/>
      <c r="D123" s="8"/>
      <c r="E123" s="133"/>
      <c r="F123" s="108"/>
      <c r="G123" s="14"/>
      <c r="H123" s="154"/>
      <c r="I123" s="20"/>
      <c r="J123" s="15" t="s">
        <v>327</v>
      </c>
      <c r="K123" s="15" t="s">
        <v>327</v>
      </c>
      <c r="L123" s="7"/>
      <c r="M123" s="12">
        <v>0.5</v>
      </c>
    </row>
    <row r="124" spans="1:16">
      <c r="A124" s="82" t="str">
        <f>A122</f>
        <v>Услуги</v>
      </c>
      <c r="B124" s="82" t="str">
        <f>B122</f>
        <v>Да</v>
      </c>
      <c r="C124" s="13"/>
      <c r="D124" s="8">
        <f>D122</f>
        <v>4</v>
      </c>
      <c r="E124" s="133">
        <f>IF(D122=D121,IF(AND(B124=Данные!$B$7,NOT(ISBLANK(C124)),OR(A124=$A$2,A124=Данные!$C$9)),E122+1,E122),IF(AND(B124=Данные!$B$7,NOT(ISBLANK(C124)),OR(A124=$A$2,A124=Данные!$C$9)),1,0))</f>
        <v>3</v>
      </c>
      <c r="F124" s="108" t="str">
        <f>IF(D124=D122,IF(ISBLANK(G124),"",CONCATENATE(D124,".",E124)),D124)</f>
        <v/>
      </c>
      <c r="G124" s="14"/>
      <c r="H124" s="154"/>
      <c r="I124" s="20"/>
      <c r="J124" s="15" t="s">
        <v>328</v>
      </c>
      <c r="K124" s="15" t="s">
        <v>328</v>
      </c>
      <c r="L124" s="7"/>
      <c r="M124" s="12">
        <v>0</v>
      </c>
    </row>
    <row r="125" spans="1:16" ht="33.75">
      <c r="A125" s="7" t="s">
        <v>273</v>
      </c>
      <c r="B125" s="7" t="s">
        <v>6</v>
      </c>
      <c r="C125" s="14" t="s">
        <v>42</v>
      </c>
      <c r="D125" s="8">
        <f t="shared" si="0"/>
        <v>4</v>
      </c>
      <c r="E125" s="133">
        <v>4</v>
      </c>
      <c r="F125" s="108" t="str">
        <f>CONCATENATE(D125,".",E125)</f>
        <v>4.4</v>
      </c>
      <c r="G125" s="17" t="s">
        <v>303</v>
      </c>
      <c r="H125" s="17" t="s">
        <v>22</v>
      </c>
      <c r="I125" s="11"/>
      <c r="J125" s="17" t="s">
        <v>301</v>
      </c>
      <c r="K125" s="15"/>
      <c r="L125" s="7"/>
      <c r="M125" s="12"/>
    </row>
    <row r="126" spans="1:16">
      <c r="A126" s="82" t="str">
        <f>A125</f>
        <v>Услуги</v>
      </c>
      <c r="B126" s="82" t="str">
        <f>B125</f>
        <v>Да</v>
      </c>
      <c r="C126" s="13"/>
      <c r="D126" s="8">
        <f t="shared" si="0"/>
        <v>4</v>
      </c>
      <c r="E126" s="133">
        <f>IF(D125=D124,IF(AND(B126=Данные!$B$7,NOT(ISBLANK(C126)),OR(A126=$A$2,A126=Данные!$C$9)),E125+1,E125),IF(AND(B126=Данные!$B$7,NOT(ISBLANK(C126)),OR(A126=$A$2,A126=Данные!$C$9)),1,0))</f>
        <v>4</v>
      </c>
      <c r="F126" s="108" t="str">
        <f t="shared" ref="F126" si="24">IF(D126=D125,IF(ISBLANK(G126),"",CONCATENATE(D126,".",E126)),D126)</f>
        <v/>
      </c>
      <c r="G126" s="14"/>
      <c r="H126" s="154"/>
      <c r="I126" s="20"/>
      <c r="J126" s="15" t="s">
        <v>304</v>
      </c>
      <c r="K126" s="15" t="s">
        <v>304</v>
      </c>
      <c r="L126" s="7"/>
      <c r="M126" s="12">
        <v>1</v>
      </c>
    </row>
    <row r="127" spans="1:16">
      <c r="A127" s="82" t="s">
        <v>273</v>
      </c>
      <c r="B127" s="82"/>
      <c r="C127" s="13"/>
      <c r="D127" s="8"/>
      <c r="E127" s="133"/>
      <c r="F127" s="108"/>
      <c r="G127" s="14"/>
      <c r="H127" s="154"/>
      <c r="I127" s="20"/>
      <c r="J127" s="15" t="s">
        <v>305</v>
      </c>
      <c r="K127" s="15" t="s">
        <v>305</v>
      </c>
      <c r="L127" s="7"/>
      <c r="M127" s="12">
        <v>0.5</v>
      </c>
    </row>
    <row r="128" spans="1:16">
      <c r="A128" s="82" t="str">
        <f>A126</f>
        <v>Услуги</v>
      </c>
      <c r="B128" s="82" t="str">
        <f>B126</f>
        <v>Да</v>
      </c>
      <c r="C128" s="13"/>
      <c r="D128" s="8">
        <f>D126</f>
        <v>4</v>
      </c>
      <c r="E128" s="133">
        <f>IF(D126=D125,IF(AND(B128=Данные!$B$7,NOT(ISBLANK(C128)),OR(A128=$A$2,A128=Данные!$C$9)),E126+1,E126),IF(AND(B128=Данные!$B$7,NOT(ISBLANK(C128)),OR(A128=$A$2,A128=Данные!$C$9)),1,0))</f>
        <v>4</v>
      </c>
      <c r="F128" s="108" t="str">
        <f>IF(D128=D126,IF(ISBLANK(G128),"",CONCATENATE(D128,".",E128)),D128)</f>
        <v/>
      </c>
      <c r="G128" s="14"/>
      <c r="H128" s="154"/>
      <c r="I128" s="20"/>
      <c r="J128" s="15" t="s">
        <v>306</v>
      </c>
      <c r="K128" s="15" t="s">
        <v>306</v>
      </c>
      <c r="L128" s="7"/>
      <c r="M128" s="12">
        <v>0.1</v>
      </c>
    </row>
    <row r="129" spans="1:13" ht="22.5" hidden="1">
      <c r="A129" s="7" t="s">
        <v>156</v>
      </c>
      <c r="B129" s="7" t="s">
        <v>7</v>
      </c>
      <c r="C129" s="14" t="s">
        <v>42</v>
      </c>
      <c r="D129" s="10">
        <f>D127</f>
        <v>0</v>
      </c>
      <c r="E129" s="133">
        <f>IF(D127=D126,IF(AND(B129=Данные!$B$7,NOT(ISBLANK(C129)),OR(A129=$A$2,A129=Данные!$C$9)),E127+1,E127),IF(AND(B129=Данные!$B$7,NOT(ISBLANK(C129)),OR(A129=$A$2,A129=Данные!$C$9)),1,0))</f>
        <v>0</v>
      </c>
      <c r="F129" s="108" t="str">
        <f>IF(D129=D127,IF(ISBLANK(G129),"",CONCATENATE(D129,".",E129)),D129)</f>
        <v>0.0</v>
      </c>
      <c r="G129" s="17" t="s">
        <v>176</v>
      </c>
      <c r="H129" s="3"/>
      <c r="I129" s="11" t="s">
        <v>147</v>
      </c>
      <c r="J129" s="3"/>
      <c r="K129" s="12"/>
      <c r="L129" s="7"/>
      <c r="M129" s="7"/>
    </row>
    <row r="130" spans="1:13" ht="45" hidden="1">
      <c r="A130" s="82" t="str">
        <f>A129</f>
        <v>ТМЦ</v>
      </c>
      <c r="B130" s="82" t="str">
        <f>B129</f>
        <v>Нет</v>
      </c>
      <c r="C130" s="13"/>
      <c r="D130" s="8">
        <f t="shared" si="0"/>
        <v>0</v>
      </c>
      <c r="E130" s="133">
        <f>IF(D129=D127,IF(AND(B130=Данные!$B$7,NOT(ISBLANK(C130)),OR(A130=$A$2,A130=Данные!$C$9)),E129+1,E129),IF(AND(B130=Данные!$B$7,NOT(ISBLANK(C130)),OR(A130=$A$2,A130=Данные!$C$9)),1,0))</f>
        <v>0</v>
      </c>
      <c r="F130" s="108" t="str">
        <f t="shared" si="22"/>
        <v>0.0</v>
      </c>
      <c r="G130" s="14" t="s">
        <v>177</v>
      </c>
      <c r="H130" s="17" t="s">
        <v>38</v>
      </c>
      <c r="I130" s="20"/>
      <c r="J130" s="17" t="s">
        <v>30</v>
      </c>
      <c r="K130" s="15"/>
      <c r="L130" s="7"/>
      <c r="M130" s="12"/>
    </row>
    <row r="131" spans="1:13" ht="33.75" hidden="1">
      <c r="A131" s="82" t="str">
        <f>A130</f>
        <v>ТМЦ</v>
      </c>
      <c r="B131" s="82" t="str">
        <f>B130</f>
        <v>Нет</v>
      </c>
      <c r="C131" s="13"/>
      <c r="D131" s="8">
        <f t="shared" si="0"/>
        <v>0</v>
      </c>
      <c r="E131" s="133">
        <f>IF(D130=D129,IF(AND(B131=Данные!$B$7,NOT(ISBLANK(C131)),OR(A131=$A$2,A131=Данные!$C$9)),E130+1,E130),IF(AND(B131=Данные!$B$7,NOT(ISBLANK(C131)),OR(A131=$A$2,A131=Данные!$C$9)),1,0))</f>
        <v>0</v>
      </c>
      <c r="F131" s="108" t="str">
        <f t="shared" si="22"/>
        <v>0.0</v>
      </c>
      <c r="G131" s="14" t="s">
        <v>178</v>
      </c>
      <c r="H131" s="17" t="s">
        <v>22</v>
      </c>
      <c r="I131" s="20"/>
      <c r="J131" s="17" t="s">
        <v>31</v>
      </c>
      <c r="K131" s="15"/>
      <c r="L131" s="7"/>
      <c r="M131" s="12"/>
    </row>
    <row r="132" spans="1:13" ht="22.5" hidden="1">
      <c r="A132" s="7" t="s">
        <v>156</v>
      </c>
      <c r="B132" s="7" t="s">
        <v>7</v>
      </c>
      <c r="C132" s="14" t="s">
        <v>42</v>
      </c>
      <c r="D132" s="10">
        <f>D131</f>
        <v>0</v>
      </c>
      <c r="E132" s="133">
        <f>IF(D131=D130,IF(AND(B132=Данные!$B$7,NOT(ISBLANK(C132)),OR(A132=$A$2,A132=Данные!$C$9)),E131+1,E131),IF(AND(B132=Данные!$B$7,NOT(ISBLANK(C132)),OR(A132=$A$2,A132=Данные!$C$9)),1,0))</f>
        <v>0</v>
      </c>
      <c r="F132" s="108" t="str">
        <f t="shared" si="22"/>
        <v>0.0</v>
      </c>
      <c r="G132" s="17" t="s">
        <v>179</v>
      </c>
      <c r="H132" s="3"/>
      <c r="I132" s="11" t="s">
        <v>147</v>
      </c>
      <c r="J132" s="3"/>
      <c r="K132" s="12"/>
      <c r="L132" s="7"/>
      <c r="M132" s="7"/>
    </row>
    <row r="133" spans="1:13" ht="33.75" hidden="1">
      <c r="A133" s="82" t="str">
        <f t="shared" ref="A133:B139" si="25">A132</f>
        <v>ТМЦ</v>
      </c>
      <c r="B133" s="82" t="str">
        <f t="shared" si="25"/>
        <v>Нет</v>
      </c>
      <c r="C133" s="13"/>
      <c r="D133" s="8">
        <f t="shared" si="0"/>
        <v>0</v>
      </c>
      <c r="E133" s="133">
        <f>IF(D132=D131,IF(AND(B133=Данные!$B$7,NOT(ISBLANK(C133)),OR(A133=$A$2,A133=Данные!$C$9)),E132+1,E132),IF(AND(B133=Данные!$B$7,NOT(ISBLANK(C133)),OR(A133=$A$2,A133=Данные!$C$9)),1,0))</f>
        <v>0</v>
      </c>
      <c r="F133" s="108" t="str">
        <f t="shared" si="22"/>
        <v>0.0</v>
      </c>
      <c r="G133" s="14" t="s">
        <v>180</v>
      </c>
      <c r="H133" s="17" t="s">
        <v>20</v>
      </c>
      <c r="I133" s="20"/>
      <c r="J133" s="17" t="s">
        <v>30</v>
      </c>
      <c r="K133" s="15"/>
      <c r="L133" s="7"/>
      <c r="M133" s="12"/>
    </row>
    <row r="134" spans="1:13" ht="45" hidden="1">
      <c r="A134" s="82" t="str">
        <f t="shared" si="25"/>
        <v>ТМЦ</v>
      </c>
      <c r="B134" s="82" t="str">
        <f t="shared" si="25"/>
        <v>Нет</v>
      </c>
      <c r="C134" s="13"/>
      <c r="D134" s="8">
        <f t="shared" si="0"/>
        <v>0</v>
      </c>
      <c r="E134" s="133">
        <f>IF(D133=D132,IF(AND(B134=Данные!$B$7,NOT(ISBLANK(C134)),OR(A134=$A$2,A134=Данные!$C$9)),E133+1,E133),IF(AND(B134=Данные!$B$7,NOT(ISBLANK(C134)),OR(A134=$A$2,A134=Данные!$C$9)),1,0))</f>
        <v>0</v>
      </c>
      <c r="F134" s="108" t="str">
        <f t="shared" si="22"/>
        <v>0.0</v>
      </c>
      <c r="G134" s="14" t="s">
        <v>181</v>
      </c>
      <c r="H134" s="17" t="s">
        <v>38</v>
      </c>
      <c r="I134" s="20"/>
      <c r="J134" s="17" t="s">
        <v>30</v>
      </c>
      <c r="K134" s="15"/>
      <c r="L134" s="7"/>
      <c r="M134" s="12"/>
    </row>
    <row r="135" spans="1:13" ht="45" hidden="1">
      <c r="A135" s="82" t="str">
        <f t="shared" si="25"/>
        <v>ТМЦ</v>
      </c>
      <c r="B135" s="82" t="str">
        <f t="shared" si="25"/>
        <v>Нет</v>
      </c>
      <c r="C135" s="13"/>
      <c r="D135" s="8">
        <f t="shared" si="0"/>
        <v>0</v>
      </c>
      <c r="E135" s="133">
        <f>IF(D134=D133,IF(AND(B135=Данные!$B$7,NOT(ISBLANK(C135)),OR(A135=$A$2,A135=Данные!$C$9)),E134+1,E134),IF(AND(B135=Данные!$B$7,NOT(ISBLANK(C135)),OR(A135=$A$2,A135=Данные!$C$9)),1,0))</f>
        <v>0</v>
      </c>
      <c r="F135" s="108" t="str">
        <f t="shared" si="22"/>
        <v>0.0</v>
      </c>
      <c r="G135" s="14" t="s">
        <v>182</v>
      </c>
      <c r="H135" s="17" t="s">
        <v>38</v>
      </c>
      <c r="I135" s="20"/>
      <c r="J135" s="17" t="s">
        <v>30</v>
      </c>
      <c r="K135" s="15"/>
      <c r="L135" s="7"/>
      <c r="M135" s="12"/>
    </row>
    <row r="136" spans="1:13" ht="45" hidden="1">
      <c r="A136" s="82" t="str">
        <f t="shared" si="25"/>
        <v>ТМЦ</v>
      </c>
      <c r="B136" s="82" t="str">
        <f t="shared" si="25"/>
        <v>Нет</v>
      </c>
      <c r="C136" s="13"/>
      <c r="D136" s="8">
        <f t="shared" si="0"/>
        <v>0</v>
      </c>
      <c r="E136" s="133">
        <f>IF(D135=D134,IF(AND(B136=Данные!$B$7,NOT(ISBLANK(C136)),OR(A136=$A$2,A136=Данные!$C$9)),E135+1,E135),IF(AND(B136=Данные!$B$7,NOT(ISBLANK(C136)),OR(A136=$A$2,A136=Данные!$C$9)),1,0))</f>
        <v>0</v>
      </c>
      <c r="F136" s="108" t="str">
        <f t="shared" si="22"/>
        <v>0.0</v>
      </c>
      <c r="G136" s="14" t="s">
        <v>183</v>
      </c>
      <c r="H136" s="17" t="s">
        <v>38</v>
      </c>
      <c r="I136" s="20"/>
      <c r="J136" s="17" t="s">
        <v>30</v>
      </c>
      <c r="K136" s="15"/>
      <c r="L136" s="7"/>
      <c r="M136" s="12"/>
    </row>
    <row r="137" spans="1:13" ht="33.75" hidden="1">
      <c r="A137" s="82" t="str">
        <f t="shared" si="25"/>
        <v>ТМЦ</v>
      </c>
      <c r="B137" s="82" t="str">
        <f t="shared" si="25"/>
        <v>Нет</v>
      </c>
      <c r="C137" s="13"/>
      <c r="D137" s="8">
        <f t="shared" si="0"/>
        <v>0</v>
      </c>
      <c r="E137" s="133">
        <f>IF(D136=D135,IF(AND(B137=Данные!$B$7,NOT(ISBLANK(C137)),OR(A137=$A$2,A137=Данные!$C$9)),E136+1,E136),IF(AND(B137=Данные!$B$7,NOT(ISBLANK(C137)),OR(A137=$A$2,A137=Данные!$C$9)),1,0))</f>
        <v>0</v>
      </c>
      <c r="F137" s="108" t="str">
        <f t="shared" si="22"/>
        <v>0.0</v>
      </c>
      <c r="G137" s="14" t="s">
        <v>184</v>
      </c>
      <c r="H137" s="17" t="s">
        <v>22</v>
      </c>
      <c r="I137" s="20"/>
      <c r="J137" s="17" t="s">
        <v>31</v>
      </c>
      <c r="K137" s="15"/>
      <c r="L137" s="7"/>
      <c r="M137" s="12"/>
    </row>
    <row r="138" spans="1:13" ht="22.5" hidden="1">
      <c r="A138" s="82" t="str">
        <f t="shared" si="25"/>
        <v>ТМЦ</v>
      </c>
      <c r="B138" s="82" t="str">
        <f t="shared" si="25"/>
        <v>Нет</v>
      </c>
      <c r="C138" s="13"/>
      <c r="D138" s="8">
        <f t="shared" si="0"/>
        <v>0</v>
      </c>
      <c r="E138" s="133">
        <f>IF(D137=D136,IF(AND(B138=Данные!$B$7,NOT(ISBLANK(C138)),OR(A138=$A$2,A138=Данные!$C$9)),E137+1,E137),IF(AND(B138=Данные!$B$7,NOT(ISBLANK(C138)),OR(A138=$A$2,A138=Данные!$C$9)),1,0))</f>
        <v>0</v>
      </c>
      <c r="F138" s="108" t="str">
        <f t="shared" si="22"/>
        <v/>
      </c>
      <c r="G138" s="7"/>
      <c r="H138" s="14"/>
      <c r="I138" s="20"/>
      <c r="J138" s="15" t="s">
        <v>142</v>
      </c>
      <c r="K138" s="15" t="s">
        <v>50</v>
      </c>
      <c r="L138" s="7"/>
      <c r="M138" s="12">
        <v>1</v>
      </c>
    </row>
    <row r="139" spans="1:13" ht="22.5" hidden="1">
      <c r="A139" s="82" t="str">
        <f t="shared" si="25"/>
        <v>ТМЦ</v>
      </c>
      <c r="B139" s="82" t="str">
        <f t="shared" si="25"/>
        <v>Нет</v>
      </c>
      <c r="C139" s="13"/>
      <c r="D139" s="8">
        <f t="shared" si="0"/>
        <v>0</v>
      </c>
      <c r="E139" s="133">
        <f>IF(D138=D137,IF(AND(B139=Данные!$B$7,NOT(ISBLANK(C139)),OR(A139=$A$2,A139=Данные!$C$9)),E138+1,E138),IF(AND(B139=Данные!$B$7,NOT(ISBLANK(C139)),OR(A139=$A$2,A139=Данные!$C$9)),1,0))</f>
        <v>0</v>
      </c>
      <c r="F139" s="108" t="str">
        <f t="shared" si="22"/>
        <v/>
      </c>
      <c r="G139" s="7"/>
      <c r="H139" s="14"/>
      <c r="I139" s="20"/>
      <c r="J139" s="15" t="s">
        <v>143</v>
      </c>
      <c r="K139" s="15" t="s">
        <v>51</v>
      </c>
      <c r="L139" s="7"/>
      <c r="M139" s="12">
        <v>0</v>
      </c>
    </row>
    <row r="140" spans="1:13" ht="13.9" hidden="1" customHeight="1">
      <c r="A140" s="155" t="s">
        <v>157</v>
      </c>
      <c r="B140" s="7" t="s">
        <v>7</v>
      </c>
      <c r="C140" s="108"/>
      <c r="D140" s="9">
        <f>D139+1</f>
        <v>1</v>
      </c>
      <c r="E140" s="133">
        <f>IF(D139=D138,IF(AND(B140=Данные!$B$7,NOT(ISBLANK(C140)),OR(A140=$A$2,A140=Данные!$C$9)),E139+1,E139),IF(AND(B140=Данные!$B$7,NOT(ISBLANK(C140)),OR(A140=$A$2,A140=Данные!$C$9)),1,0))</f>
        <v>0</v>
      </c>
      <c r="F140" s="108">
        <f>IF(D140=D139,IF(ISBLANK(G140),"",CONCATENATE(D140,".",E140)),D140)</f>
        <v>1</v>
      </c>
      <c r="G140" s="16" t="s">
        <v>104</v>
      </c>
      <c r="H140" s="16"/>
      <c r="I140" s="16"/>
      <c r="J140" s="16"/>
      <c r="K140" s="108"/>
      <c r="L140" s="7"/>
      <c r="M140" s="7"/>
    </row>
    <row r="141" spans="1:13" ht="33.75" hidden="1">
      <c r="A141" s="7" t="s">
        <v>157</v>
      </c>
      <c r="B141" s="7" t="s">
        <v>7</v>
      </c>
      <c r="C141" s="14" t="s">
        <v>42</v>
      </c>
      <c r="D141" s="10">
        <f t="shared" si="0"/>
        <v>1</v>
      </c>
      <c r="E141" s="133">
        <f>IF(D140=D139,IF(AND(B141=Данные!$B$7,NOT(ISBLANK(C141)),OR(A141=$A$2,A141=Данные!$C$9)),E140+1,E140),IF(AND(B141=Данные!$B$7,NOT(ISBLANK(C141)),OR(A141=$A$2,A141=Данные!$C$9)),1,0))</f>
        <v>0</v>
      </c>
      <c r="F141" s="108" t="str">
        <f>IF(D141=D140,IF(ISBLANK(G141),"",CONCATENATE(D141,".",E141)),D141)</f>
        <v>1.0</v>
      </c>
      <c r="G141" s="17" t="s">
        <v>36</v>
      </c>
      <c r="H141" s="17" t="s">
        <v>22</v>
      </c>
      <c r="I141" s="11" t="s">
        <v>194</v>
      </c>
      <c r="J141" s="17" t="s">
        <v>26</v>
      </c>
      <c r="K141" s="12"/>
      <c r="L141" s="7"/>
      <c r="M141" s="7"/>
    </row>
    <row r="142" spans="1:13" ht="13.9" hidden="1" customHeight="1">
      <c r="A142" s="82" t="str">
        <f t="shared" ref="A142:B146" si="26">A141</f>
        <v>общее</v>
      </c>
      <c r="B142" s="82" t="str">
        <f t="shared" si="26"/>
        <v>Нет</v>
      </c>
      <c r="C142" s="13"/>
      <c r="D142" s="8">
        <f t="shared" si="0"/>
        <v>1</v>
      </c>
      <c r="E142" s="133">
        <f>IF(D141=D140,IF(AND(B142=Данные!$B$7,NOT(ISBLANK(C142)),OR(A142=$A$2,A142=Данные!$C$9)),E141+1,E141),IF(AND(B142=Данные!$B$7,NOT(ISBLANK(C142)),OR(A142=$A$2,A142=Данные!$C$9)),1,0))</f>
        <v>0</v>
      </c>
      <c r="F142" s="108" t="str">
        <f t="shared" si="22"/>
        <v/>
      </c>
      <c r="G142" s="7"/>
      <c r="H142" s="14"/>
      <c r="I142" s="20"/>
      <c r="J142" s="15" t="s">
        <v>201</v>
      </c>
      <c r="K142" s="15" t="s">
        <v>201</v>
      </c>
      <c r="L142" s="7"/>
      <c r="M142" s="12">
        <v>0</v>
      </c>
    </row>
    <row r="143" spans="1:13" ht="13.9" hidden="1" customHeight="1">
      <c r="A143" s="82" t="str">
        <f t="shared" si="26"/>
        <v>общее</v>
      </c>
      <c r="B143" s="82" t="str">
        <f t="shared" si="26"/>
        <v>Нет</v>
      </c>
      <c r="C143" s="13"/>
      <c r="D143" s="8">
        <f t="shared" si="0"/>
        <v>1</v>
      </c>
      <c r="E143" s="133">
        <f>IF(D142=D141,IF(AND(B143=Данные!$B$7,NOT(ISBLANK(C143)),OR(A143=$A$2,A143=Данные!$C$9)),E142+1,E142),IF(AND(B143=Данные!$B$7,NOT(ISBLANK(C143)),OR(A143=$A$2,A143=Данные!$C$9)),1,0))</f>
        <v>0</v>
      </c>
      <c r="F143" s="108" t="str">
        <f>IF(D143=D142,IF(ISBLANK(G143),"",CONCATENATE(D143,".",E143)),D143)</f>
        <v/>
      </c>
      <c r="G143" s="7"/>
      <c r="H143" s="14"/>
      <c r="I143" s="20"/>
      <c r="J143" s="15" t="s">
        <v>49</v>
      </c>
      <c r="K143" s="15" t="s">
        <v>49</v>
      </c>
      <c r="L143" s="7"/>
      <c r="M143" s="12">
        <v>0.1</v>
      </c>
    </row>
    <row r="144" spans="1:13" ht="13.9" hidden="1" customHeight="1">
      <c r="A144" s="82" t="str">
        <f t="shared" si="26"/>
        <v>общее</v>
      </c>
      <c r="B144" s="82" t="str">
        <f t="shared" si="26"/>
        <v>Нет</v>
      </c>
      <c r="C144" s="13"/>
      <c r="D144" s="8">
        <f t="shared" si="0"/>
        <v>1</v>
      </c>
      <c r="E144" s="133">
        <f>IF(D143=D142,IF(AND(B144=Данные!$B$7,NOT(ISBLANK(C144)),OR(A144=$A$2,A144=Данные!$C$9)),E143+1,E143),IF(AND(B144=Данные!$B$7,NOT(ISBLANK(C144)),OR(A144=$A$2,A144=Данные!$C$9)),1,0))</f>
        <v>0</v>
      </c>
      <c r="F144" s="108" t="str">
        <f t="shared" si="22"/>
        <v/>
      </c>
      <c r="G144" s="7"/>
      <c r="H144" s="14"/>
      <c r="I144" s="20"/>
      <c r="J144" s="15" t="s">
        <v>3</v>
      </c>
      <c r="K144" s="15" t="s">
        <v>3</v>
      </c>
      <c r="L144" s="7"/>
      <c r="M144" s="12">
        <v>0.5</v>
      </c>
    </row>
    <row r="145" spans="1:13" ht="13.9" hidden="1" customHeight="1">
      <c r="A145" s="82" t="str">
        <f t="shared" si="26"/>
        <v>общее</v>
      </c>
      <c r="B145" s="82" t="str">
        <f t="shared" si="26"/>
        <v>Нет</v>
      </c>
      <c r="C145" s="13"/>
      <c r="D145" s="8">
        <f t="shared" si="0"/>
        <v>1</v>
      </c>
      <c r="E145" s="133">
        <f>IF(D144=D143,IF(AND(B145=Данные!$B$7,NOT(ISBLANK(C145)),OR(A145=$A$2,A145=Данные!$C$9)),E144+1,E144),IF(AND(B145=Данные!$B$7,NOT(ISBLANK(C145)),OR(A145=$A$2,A145=Данные!$C$9)),1,0))</f>
        <v>0</v>
      </c>
      <c r="F145" s="108" t="str">
        <f t="shared" si="22"/>
        <v/>
      </c>
      <c r="G145" s="7"/>
      <c r="H145" s="14"/>
      <c r="I145" s="20"/>
      <c r="J145" s="15" t="s">
        <v>4</v>
      </c>
      <c r="K145" s="15" t="s">
        <v>4</v>
      </c>
      <c r="L145" s="7"/>
      <c r="M145" s="12">
        <v>0.75</v>
      </c>
    </row>
    <row r="146" spans="1:13" ht="13.9" hidden="1" customHeight="1">
      <c r="A146" s="82" t="str">
        <f t="shared" si="26"/>
        <v>общее</v>
      </c>
      <c r="B146" s="82" t="str">
        <f t="shared" si="26"/>
        <v>Нет</v>
      </c>
      <c r="C146" s="13"/>
      <c r="D146" s="8">
        <f t="shared" si="0"/>
        <v>1</v>
      </c>
      <c r="E146" s="133">
        <f>IF(D145=D144,IF(AND(B146=Данные!$B$7,NOT(ISBLANK(C146)),OR(A146=$A$2,A146=Данные!$C$9)),E145+1,E145),IF(AND(B146=Данные!$B$7,NOT(ISBLANK(C146)),OR(A146=$A$2,A146=Данные!$C$9)),1,0))</f>
        <v>0</v>
      </c>
      <c r="F146" s="108" t="str">
        <f t="shared" si="22"/>
        <v/>
      </c>
      <c r="G146" s="7"/>
      <c r="H146" s="14"/>
      <c r="I146" s="20"/>
      <c r="J146" s="15" t="s">
        <v>5</v>
      </c>
      <c r="K146" s="15" t="s">
        <v>5</v>
      </c>
      <c r="L146" s="7"/>
      <c r="M146" s="12">
        <v>1</v>
      </c>
    </row>
    <row r="147" spans="1:13" ht="33.75" hidden="1">
      <c r="A147" s="7" t="s">
        <v>273</v>
      </c>
      <c r="B147" s="7" t="s">
        <v>7</v>
      </c>
      <c r="C147" s="14" t="s">
        <v>42</v>
      </c>
      <c r="D147" s="10">
        <f t="shared" si="0"/>
        <v>1</v>
      </c>
      <c r="E147" s="133">
        <f>IF(D146=D145,IF(AND(B147=Данные!$B$7,NOT(ISBLANK(C147)),OR(A147=$A$2,A147=Данные!$C$9)),E146+1,E146),IF(AND(B147=Данные!$B$7,NOT(ISBLANK(C147)),OR(A147=$A$2,A147=Данные!$C$9)),1,0))</f>
        <v>0</v>
      </c>
      <c r="F147" s="108" t="str">
        <f t="shared" si="1"/>
        <v>1.0</v>
      </c>
      <c r="G147" s="17" t="s">
        <v>96</v>
      </c>
      <c r="H147" s="17" t="s">
        <v>22</v>
      </c>
      <c r="I147" s="11"/>
      <c r="J147" s="17" t="s">
        <v>285</v>
      </c>
      <c r="K147" s="12"/>
      <c r="L147" s="7"/>
      <c r="M147" s="7"/>
    </row>
    <row r="148" spans="1:13" hidden="1">
      <c r="A148" s="82" t="str">
        <f>A147</f>
        <v>Услуги</v>
      </c>
      <c r="B148" s="82" t="str">
        <f>B147</f>
        <v>Нет</v>
      </c>
      <c r="C148" s="13"/>
      <c r="D148" s="8">
        <f t="shared" si="0"/>
        <v>1</v>
      </c>
      <c r="E148" s="133">
        <f>IF(D147=D146,IF(AND(B148=Данные!$B$7,NOT(ISBLANK(C148)),OR(A148=$A$2,A148=Данные!$C$9)),E147+1,E147),IF(AND(B148=Данные!$B$7,NOT(ISBLANK(C148)),OR(A148=$A$2,A148=Данные!$C$9)),1,0))</f>
        <v>0</v>
      </c>
      <c r="F148" s="108" t="str">
        <f t="shared" si="1"/>
        <v/>
      </c>
      <c r="G148" s="15"/>
      <c r="H148" s="14"/>
      <c r="I148" s="20"/>
      <c r="J148" s="15" t="s">
        <v>6</v>
      </c>
      <c r="K148" s="15" t="s">
        <v>6</v>
      </c>
      <c r="L148" s="7"/>
      <c r="M148" s="12">
        <v>1</v>
      </c>
    </row>
    <row r="149" spans="1:13" hidden="1">
      <c r="A149" s="82" t="str">
        <f>A148</f>
        <v>Услуги</v>
      </c>
      <c r="B149" s="82" t="str">
        <f>B148</f>
        <v>Нет</v>
      </c>
      <c r="C149" s="13"/>
      <c r="D149" s="8">
        <f t="shared" si="0"/>
        <v>1</v>
      </c>
      <c r="E149" s="133">
        <f>IF(D148=D147,IF(AND(B149=Данные!$B$7,NOT(ISBLANK(C149)),OR(A149=$A$2,A149=Данные!$C$9)),E148+1,E148),IF(AND(B149=Данные!$B$7,NOT(ISBLANK(C149)),OR(A149=$A$2,A149=Данные!$C$9)),1,0))</f>
        <v>0</v>
      </c>
      <c r="F149" s="108" t="str">
        <f t="shared" si="1"/>
        <v/>
      </c>
      <c r="G149" s="15"/>
      <c r="H149" s="14"/>
      <c r="I149" s="20"/>
      <c r="J149" s="15" t="s">
        <v>7</v>
      </c>
      <c r="K149" s="15" t="s">
        <v>7</v>
      </c>
      <c r="L149" s="7"/>
      <c r="M149" s="12">
        <v>0</v>
      </c>
    </row>
    <row r="150" spans="1:13" ht="90" hidden="1">
      <c r="A150" s="7" t="s">
        <v>157</v>
      </c>
      <c r="B150" s="7" t="s">
        <v>7</v>
      </c>
      <c r="C150" s="14" t="s">
        <v>42</v>
      </c>
      <c r="D150" s="10">
        <f t="shared" si="0"/>
        <v>1</v>
      </c>
      <c r="E150" s="133">
        <f>IF(D149=D148,IF(AND(B150=Данные!$B$7,NOT(ISBLANK(C150)),OR(A150=$A$2,A150=Данные!$C$9)),E149+1,E149),IF(AND(B150=Данные!$B$7,NOT(ISBLANK(C150)),OR(A150=$A$2,A150=Данные!$C$9)),1,0))</f>
        <v>0</v>
      </c>
      <c r="F150" s="108" t="str">
        <f t="shared" si="1"/>
        <v>1.0</v>
      </c>
      <c r="G150" s="17" t="s">
        <v>19</v>
      </c>
      <c r="H150" s="17" t="s">
        <v>217</v>
      </c>
      <c r="I150" s="11" t="s">
        <v>194</v>
      </c>
      <c r="J150" s="17" t="s">
        <v>32</v>
      </c>
      <c r="K150" s="12"/>
      <c r="L150" s="25" t="s">
        <v>252</v>
      </c>
      <c r="M150" s="7"/>
    </row>
    <row r="151" spans="1:13" ht="45" hidden="1">
      <c r="A151" s="82" t="str">
        <f>A150</f>
        <v>общее</v>
      </c>
      <c r="B151" s="82" t="str">
        <f>B150</f>
        <v>Нет</v>
      </c>
      <c r="C151" s="13"/>
      <c r="D151" s="8">
        <f t="shared" si="0"/>
        <v>1</v>
      </c>
      <c r="E151" s="133">
        <f>IF(D150=D149,IF(AND(B151=Данные!$B$7,NOT(ISBLANK(C151)),OR(A151=$A$2,A151=Данные!$C$9)),E150+1,E150),IF(AND(B151=Данные!$B$7,NOT(ISBLANK(C151)),OR(A151=$A$2,A151=Данные!$C$9)),1,0))</f>
        <v>0</v>
      </c>
      <c r="F151" s="108" t="str">
        <f t="shared" si="1"/>
        <v/>
      </c>
      <c r="G151" s="15"/>
      <c r="H151" s="14"/>
      <c r="I151" s="20"/>
      <c r="J151" s="15" t="str">
        <f>"менее "&amp;L150&amp;" чел."</f>
        <v>менее УКАЗАТЬ ЧИСЛО чел.</v>
      </c>
      <c r="K151" s="15" t="str">
        <f>"Достаточное кол-во / Соответствие "&amp;L150&amp;" чел."</f>
        <v>Достаточное кол-во / Соответствие УКАЗАТЬ ЧИСЛО чел.</v>
      </c>
      <c r="L151" s="7"/>
      <c r="M151" s="12">
        <v>1</v>
      </c>
    </row>
    <row r="152" spans="1:13" ht="45" hidden="1">
      <c r="A152" s="82" t="str">
        <f>A151</f>
        <v>общее</v>
      </c>
      <c r="B152" s="82" t="str">
        <f>B151</f>
        <v>Нет</v>
      </c>
      <c r="C152" s="13"/>
      <c r="D152" s="8">
        <f t="shared" si="0"/>
        <v>1</v>
      </c>
      <c r="E152" s="133">
        <f>IF(D151=D150,IF(AND(B152=Данные!$B$7,NOT(ISBLANK(C152)),OR(A152=$A$2,A152=Данные!$C$9)),E151+1,E151),IF(AND(B152=Данные!$B$7,NOT(ISBLANK(C152)),OR(A152=$A$2,A152=Данные!$C$9)),1,0))</f>
        <v>0</v>
      </c>
      <c r="F152" s="108" t="str">
        <f t="shared" si="1"/>
        <v/>
      </c>
      <c r="G152" s="15"/>
      <c r="H152" s="14"/>
      <c r="I152" s="20"/>
      <c r="J152" s="15" t="str">
        <f>L150&amp;" или более чел."</f>
        <v>УКАЗАТЬ ЧИСЛО или более чел.</v>
      </c>
      <c r="K152" s="15" t="str">
        <f>"Недостаточное кол-во / Несоответствие "&amp;L150&amp;" чел."</f>
        <v>Недостаточное кол-во / Несоответствие УКАЗАТЬ ЧИСЛО чел.</v>
      </c>
      <c r="L152" s="7"/>
      <c r="M152" s="12">
        <v>0</v>
      </c>
    </row>
    <row r="153" spans="1:13" ht="146.25" hidden="1">
      <c r="A153" s="7" t="s">
        <v>157</v>
      </c>
      <c r="B153" s="7" t="s">
        <v>7</v>
      </c>
      <c r="C153" s="14" t="s">
        <v>42</v>
      </c>
      <c r="D153" s="10">
        <f t="shared" si="0"/>
        <v>1</v>
      </c>
      <c r="E153" s="133">
        <f>IF(D152=D151,IF(AND(B153=Данные!$B$7,NOT(ISBLANK(C153)),OR(A153=$A$2,A153=Данные!$C$9)),E152+1,E152),IF(AND(B153=Данные!$B$7,NOT(ISBLANK(C153)),OR(A153=$A$2,A153=Данные!$C$9)),1,0))</f>
        <v>0</v>
      </c>
      <c r="F153" s="108" t="str">
        <f t="shared" si="1"/>
        <v>1.0</v>
      </c>
      <c r="G153" s="17" t="s">
        <v>212</v>
      </c>
      <c r="H153" s="17" t="s">
        <v>137</v>
      </c>
      <c r="I153" s="11" t="s">
        <v>194</v>
      </c>
      <c r="J153" s="17" t="s">
        <v>33</v>
      </c>
      <c r="K153" s="12"/>
      <c r="L153" s="25" t="s">
        <v>252</v>
      </c>
      <c r="M153" s="7"/>
    </row>
    <row r="154" spans="1:13" ht="45" hidden="1">
      <c r="A154" s="82" t="str">
        <f>A153</f>
        <v>общее</v>
      </c>
      <c r="B154" s="82" t="str">
        <f>B153</f>
        <v>Нет</v>
      </c>
      <c r="C154" s="13"/>
      <c r="D154" s="8">
        <f t="shared" si="0"/>
        <v>1</v>
      </c>
      <c r="E154" s="133">
        <f>IF(D153=D152,IF(AND(B154=Данные!$B$7,NOT(ISBLANK(C154)),OR(A154=$A$2,A154=Данные!$C$9)),E153+1,E153),IF(AND(B154=Данные!$B$7,NOT(ISBLANK(C154)),OR(A154=$A$2,A154=Данные!$C$9)),1,0))</f>
        <v>0</v>
      </c>
      <c r="F154" s="108">
        <f t="shared" ref="F154" si="27">IF(D154=D127,IF(ISBLANK(G154),"",CONCATENATE(D154,".",E154)),D154)</f>
        <v>1</v>
      </c>
      <c r="G154" s="15"/>
      <c r="H154" s="14"/>
      <c r="I154" s="20"/>
      <c r="J154" s="15" t="str">
        <f>"менее "&amp;L153&amp;" чел."</f>
        <v>менее УКАЗАТЬ ЧИСЛО чел.</v>
      </c>
      <c r="K154" s="15" t="str">
        <f>"Достаточное кол-во / Соответствие "&amp;L153&amp;" чел."</f>
        <v>Достаточное кол-во / Соответствие УКАЗАТЬ ЧИСЛО чел.</v>
      </c>
      <c r="L154" s="7"/>
      <c r="M154" s="12">
        <v>1</v>
      </c>
    </row>
    <row r="155" spans="1:13" ht="45" hidden="1">
      <c r="A155" s="82" t="str">
        <f>A154</f>
        <v>общее</v>
      </c>
      <c r="B155" s="82" t="str">
        <f>B154</f>
        <v>Нет</v>
      </c>
      <c r="C155" s="13"/>
      <c r="D155" s="8">
        <f t="shared" si="0"/>
        <v>1</v>
      </c>
      <c r="E155" s="133">
        <f>IF(D154=D153,IF(AND(B155=Данные!$B$7,NOT(ISBLANK(C155)),OR(A155=$A$2,A155=Данные!$C$9)),E154+1,E154),IF(AND(B155=Данные!$B$7,NOT(ISBLANK(C155)),OR(A155=$A$2,A155=Данные!$C$9)),1,0))</f>
        <v>0</v>
      </c>
      <c r="F155" s="108" t="str">
        <f t="shared" si="1"/>
        <v/>
      </c>
      <c r="G155" s="15"/>
      <c r="H155" s="14"/>
      <c r="I155" s="20"/>
      <c r="J155" s="15" t="str">
        <f>L153&amp;" или более чел."</f>
        <v>УКАЗАТЬ ЧИСЛО или более чел.</v>
      </c>
      <c r="K155" s="15" t="str">
        <f>"Недостаточное кол-во / Несоответствие "&amp;L153&amp;" чел."</f>
        <v>Недостаточное кол-во / Несоответствие УКАЗАТЬ ЧИСЛО чел.</v>
      </c>
      <c r="L155" s="7"/>
      <c r="M155" s="12">
        <v>0</v>
      </c>
    </row>
    <row r="156" spans="1:13" ht="157.5" hidden="1">
      <c r="A156" s="7" t="s">
        <v>157</v>
      </c>
      <c r="B156" s="7" t="s">
        <v>7</v>
      </c>
      <c r="C156" s="14" t="s">
        <v>42</v>
      </c>
      <c r="D156" s="10">
        <f t="shared" si="0"/>
        <v>1</v>
      </c>
      <c r="E156" s="133">
        <f>IF(D155=D154,IF(AND(B156=Данные!$B$7,NOT(ISBLANK(C156)),OR(A156=$A$2,A156=Данные!$C$9)),E155+1,E155),IF(AND(B156=Данные!$B$7,NOT(ISBLANK(C156)),OR(A156=$A$2,A156=Данные!$C$9)),1,0))</f>
        <v>0</v>
      </c>
      <c r="F156" s="108" t="str">
        <f t="shared" si="1"/>
        <v>1.0</v>
      </c>
      <c r="G156" s="17" t="s">
        <v>213</v>
      </c>
      <c r="H156" s="17" t="s">
        <v>218</v>
      </c>
      <c r="I156" s="11" t="s">
        <v>194</v>
      </c>
      <c r="J156" s="17" t="s">
        <v>34</v>
      </c>
      <c r="K156" s="12"/>
      <c r="L156" s="25" t="s">
        <v>252</v>
      </c>
      <c r="M156" s="7"/>
    </row>
    <row r="157" spans="1:13" ht="45" hidden="1">
      <c r="A157" s="82" t="str">
        <f>A156</f>
        <v>общее</v>
      </c>
      <c r="B157" s="82" t="str">
        <f>B156</f>
        <v>Нет</v>
      </c>
      <c r="C157" s="13"/>
      <c r="D157" s="8">
        <f t="shared" si="0"/>
        <v>1</v>
      </c>
      <c r="E157" s="133">
        <f>IF(D156=D155,IF(AND(B157=Данные!$B$7,NOT(ISBLANK(C157)),OR(A157=$A$2,A157=Данные!$C$9)),E156+1,E156),IF(AND(B157=Данные!$B$7,NOT(ISBLANK(C157)),OR(A157=$A$2,A157=Данные!$C$9)),1,0))</f>
        <v>0</v>
      </c>
      <c r="F157" s="108" t="str">
        <f t="shared" si="1"/>
        <v/>
      </c>
      <c r="G157" s="15"/>
      <c r="H157" s="14"/>
      <c r="I157" s="20"/>
      <c r="J157" s="15" t="str">
        <f>"менее "&amp;L156&amp;" чел."</f>
        <v>менее УКАЗАТЬ ЧИСЛО чел.</v>
      </c>
      <c r="K157" s="15" t="str">
        <f>"Достаточное кол-во / Соответствие "&amp;L156&amp;" чел."</f>
        <v>Достаточное кол-во / Соответствие УКАЗАТЬ ЧИСЛО чел.</v>
      </c>
      <c r="L157" s="7"/>
      <c r="M157" s="12">
        <v>1</v>
      </c>
    </row>
    <row r="158" spans="1:13" ht="45" hidden="1">
      <c r="A158" s="82" t="str">
        <f>A157</f>
        <v>общее</v>
      </c>
      <c r="B158" s="82" t="str">
        <f>B157</f>
        <v>Нет</v>
      </c>
      <c r="C158" s="13"/>
      <c r="D158" s="8">
        <f t="shared" si="0"/>
        <v>1</v>
      </c>
      <c r="E158" s="133">
        <f>IF(D157=D156,IF(AND(B158=Данные!$B$7,NOT(ISBLANK(C158)),OR(A158=$A$2,A158=Данные!$C$9)),E157+1,E157),IF(AND(B158=Данные!$B$7,NOT(ISBLANK(C158)),OR(A158=$A$2,A158=Данные!$C$9)),1,0))</f>
        <v>0</v>
      </c>
      <c r="F158" s="108" t="str">
        <f t="shared" si="1"/>
        <v/>
      </c>
      <c r="G158" s="15"/>
      <c r="H158" s="14"/>
      <c r="I158" s="20"/>
      <c r="J158" s="15" t="str">
        <f>L156&amp;" или более чел."</f>
        <v>УКАЗАТЬ ЧИСЛО или более чел.</v>
      </c>
      <c r="K158" s="15" t="str">
        <f>"Недостаточное кол-во / Несоответствие "&amp;L156&amp;" чел."</f>
        <v>Недостаточное кол-во / Несоответствие УКАЗАТЬ ЧИСЛО чел.</v>
      </c>
      <c r="L158" s="7"/>
      <c r="M158" s="12">
        <v>0</v>
      </c>
    </row>
    <row r="159" spans="1:13" ht="135" hidden="1">
      <c r="A159" s="7" t="s">
        <v>157</v>
      </c>
      <c r="B159" s="7" t="s">
        <v>7</v>
      </c>
      <c r="C159" s="14" t="s">
        <v>42</v>
      </c>
      <c r="D159" s="10">
        <f t="shared" si="0"/>
        <v>1</v>
      </c>
      <c r="E159" s="133">
        <f>IF(D158=D157,IF(AND(B159=Данные!$B$7,NOT(ISBLANK(C159)),OR(A159=$A$2,A159=Данные!$C$9)),E158+1,E158),IF(AND(B159=Данные!$B$7,NOT(ISBLANK(C159)),OR(A159=$A$2,A159=Данные!$C$9)),1,0))</f>
        <v>0</v>
      </c>
      <c r="F159" s="108" t="str">
        <f t="shared" si="1"/>
        <v>1.0</v>
      </c>
      <c r="G159" s="17" t="s">
        <v>214</v>
      </c>
      <c r="H159" s="17" t="s">
        <v>219</v>
      </c>
      <c r="I159" s="11" t="s">
        <v>194</v>
      </c>
      <c r="J159" s="17" t="s">
        <v>35</v>
      </c>
      <c r="K159" s="12"/>
      <c r="L159" s="25" t="s">
        <v>252</v>
      </c>
      <c r="M159" s="7"/>
    </row>
    <row r="160" spans="1:13" ht="45" hidden="1">
      <c r="A160" s="82" t="str">
        <f>A159</f>
        <v>общее</v>
      </c>
      <c r="B160" s="82" t="str">
        <f>B159</f>
        <v>Нет</v>
      </c>
      <c r="C160" s="13"/>
      <c r="D160" s="8">
        <f t="shared" si="0"/>
        <v>1</v>
      </c>
      <c r="E160" s="133">
        <f>IF(D159=D158,IF(AND(B160=Данные!$B$7,NOT(ISBLANK(C160)),OR(A160=$A$2,A160=Данные!$C$9)),E159+1,E159),IF(AND(B160=Данные!$B$7,NOT(ISBLANK(C160)),OR(A160=$A$2,A160=Данные!$C$9)),1,0))</f>
        <v>0</v>
      </c>
      <c r="F160" s="108" t="str">
        <f t="shared" si="1"/>
        <v/>
      </c>
      <c r="G160" s="15"/>
      <c r="H160" s="14"/>
      <c r="I160" s="20"/>
      <c r="J160" s="15" t="str">
        <f>"менее "&amp;L159&amp;" чел."</f>
        <v>менее УКАЗАТЬ ЧИСЛО чел.</v>
      </c>
      <c r="K160" s="15" t="str">
        <f>"Достаточное кол-во / Соответствие "&amp;L159&amp;" чел."</f>
        <v>Достаточное кол-во / Соответствие УКАЗАТЬ ЧИСЛО чел.</v>
      </c>
      <c r="L160" s="7"/>
      <c r="M160" s="12">
        <v>1</v>
      </c>
    </row>
    <row r="161" spans="1:13" ht="45" hidden="1">
      <c r="A161" s="82" t="str">
        <f>A160</f>
        <v>общее</v>
      </c>
      <c r="B161" s="82" t="str">
        <f>B160</f>
        <v>Нет</v>
      </c>
      <c r="C161" s="13"/>
      <c r="D161" s="8">
        <f t="shared" si="0"/>
        <v>1</v>
      </c>
      <c r="E161" s="133">
        <f>IF(D160=D159,IF(AND(B161=Данные!$B$7,NOT(ISBLANK(C161)),OR(A161=$A$2,A161=Данные!$C$9)),E160+1,E160),IF(AND(B161=Данные!$B$7,NOT(ISBLANK(C161)),OR(A161=$A$2,A161=Данные!$C$9)),1,0))</f>
        <v>0</v>
      </c>
      <c r="F161" s="108" t="str">
        <f t="shared" si="1"/>
        <v/>
      </c>
      <c r="G161" s="15"/>
      <c r="H161" s="14"/>
      <c r="I161" s="20"/>
      <c r="J161" s="15" t="str">
        <f>L159&amp;" или более чел."</f>
        <v>УКАЗАТЬ ЧИСЛО или более чел.</v>
      </c>
      <c r="K161" s="15" t="str">
        <f>"Недостаточное кол-во / Несоответствие "&amp;L159&amp;" чел."</f>
        <v>Недостаточное кол-во / Несоответствие УКАЗАТЬ ЧИСЛО чел.</v>
      </c>
      <c r="L161" s="7"/>
      <c r="M161" s="12">
        <v>0</v>
      </c>
    </row>
    <row r="162" spans="1:13" ht="135" hidden="1">
      <c r="A162" s="7" t="s">
        <v>157</v>
      </c>
      <c r="B162" s="7" t="s">
        <v>7</v>
      </c>
      <c r="C162" s="14" t="s">
        <v>42</v>
      </c>
      <c r="D162" s="10">
        <f t="shared" si="0"/>
        <v>1</v>
      </c>
      <c r="E162" s="133">
        <f>IF(D161=D160,IF(AND(B162=Данные!$B$7,NOT(ISBLANK(C162)),OR(A162=$A$2,A162=Данные!$C$9)),E161+1,E161),IF(AND(B162=Данные!$B$7,NOT(ISBLANK(C162)),OR(A162=$A$2,A162=Данные!$C$9)),1,0))</f>
        <v>0</v>
      </c>
      <c r="F162" s="108" t="str">
        <f t="shared" ref="F162:F274" si="28">IF(D162=D161,IF(ISBLANK(G162),"",CONCATENATE(D162,".",E162)),D162)</f>
        <v>1.0</v>
      </c>
      <c r="G162" s="17" t="s">
        <v>215</v>
      </c>
      <c r="H162" s="17" t="s">
        <v>220</v>
      </c>
      <c r="I162" s="11" t="s">
        <v>194</v>
      </c>
      <c r="J162" s="17" t="s">
        <v>27</v>
      </c>
      <c r="K162" s="12"/>
      <c r="L162" s="25" t="s">
        <v>252</v>
      </c>
      <c r="M162" s="7"/>
    </row>
    <row r="163" spans="1:13" ht="33.75" hidden="1">
      <c r="A163" s="82" t="str">
        <f>A162</f>
        <v>общее</v>
      </c>
      <c r="B163" s="82" t="str">
        <f>B162</f>
        <v>Нет</v>
      </c>
      <c r="C163" s="13"/>
      <c r="D163" s="8">
        <f t="shared" si="0"/>
        <v>1</v>
      </c>
      <c r="E163" s="133">
        <f>IF(D162=D161,IF(AND(B163=Данные!$B$7,NOT(ISBLANK(C163)),OR(A163=$A$2,A163=Данные!$C$9)),E162+1,E162),IF(AND(B163=Данные!$B$7,NOT(ISBLANK(C163)),OR(A163=$A$2,A163=Данные!$C$9)),1,0))</f>
        <v>0</v>
      </c>
      <c r="F163" s="108" t="str">
        <f t="shared" si="28"/>
        <v/>
      </c>
      <c r="G163" s="15"/>
      <c r="H163" s="14"/>
      <c r="I163" s="20"/>
      <c r="J163" s="15" t="str">
        <f>"менее "&amp;L162&amp;" ед."</f>
        <v>менее УКАЗАТЬ ЧИСЛО ед.</v>
      </c>
      <c r="K163" s="15" t="str">
        <f>"Достаточное кол-во / Соответствие "&amp;L162&amp;" ед."</f>
        <v>Достаточное кол-во / Соответствие УКАЗАТЬ ЧИСЛО ед.</v>
      </c>
      <c r="L163" s="7"/>
      <c r="M163" s="12">
        <v>1</v>
      </c>
    </row>
    <row r="164" spans="1:13" ht="33.75" hidden="1">
      <c r="A164" s="82" t="str">
        <f>A163</f>
        <v>общее</v>
      </c>
      <c r="B164" s="82" t="str">
        <f>B163</f>
        <v>Нет</v>
      </c>
      <c r="C164" s="13"/>
      <c r="D164" s="8">
        <f t="shared" ref="D164:D276" si="29">D163</f>
        <v>1</v>
      </c>
      <c r="E164" s="133">
        <f>IF(D163=D162,IF(AND(B164=Данные!$B$7,NOT(ISBLANK(C164)),OR(A164=$A$2,A164=Данные!$C$9)),E163+1,E163),IF(AND(B164=Данные!$B$7,NOT(ISBLANK(C164)),OR(A164=$A$2,A164=Данные!$C$9)),1,0))</f>
        <v>0</v>
      </c>
      <c r="F164" s="108" t="str">
        <f t="shared" si="28"/>
        <v/>
      </c>
      <c r="G164" s="15"/>
      <c r="H164" s="14"/>
      <c r="I164" s="20"/>
      <c r="J164" s="15" t="str">
        <f>L162&amp;" или более ед."</f>
        <v>УКАЗАТЬ ЧИСЛО или более ед.</v>
      </c>
      <c r="K164" s="15" t="str">
        <f>"Недостаточное кол-во / Несоответствие "&amp;L162&amp;" ед."</f>
        <v>Недостаточное кол-во / Несоответствие УКАЗАТЬ ЧИСЛО ед.</v>
      </c>
      <c r="L164" s="7"/>
      <c r="M164" s="12">
        <v>0</v>
      </c>
    </row>
    <row r="165" spans="1:13" ht="135" hidden="1">
      <c r="A165" s="7" t="s">
        <v>157</v>
      </c>
      <c r="B165" s="7" t="s">
        <v>7</v>
      </c>
      <c r="C165" s="14" t="s">
        <v>42</v>
      </c>
      <c r="D165" s="10">
        <f t="shared" si="29"/>
        <v>1</v>
      </c>
      <c r="E165" s="133">
        <f>IF(D164=D163,IF(AND(B165=Данные!$B$7,NOT(ISBLANK(C165)),OR(A165=$A$2,A165=Данные!$C$9)),E164+1,E164),IF(AND(B165=Данные!$B$7,NOT(ISBLANK(C165)),OR(A165=$A$2,A165=Данные!$C$9)),1,0))</f>
        <v>0</v>
      </c>
      <c r="F165" s="108" t="str">
        <f t="shared" si="28"/>
        <v>1.0</v>
      </c>
      <c r="G165" s="17" t="s">
        <v>216</v>
      </c>
      <c r="H165" s="17" t="s">
        <v>221</v>
      </c>
      <c r="I165" s="11" t="s">
        <v>194</v>
      </c>
      <c r="J165" s="17" t="s">
        <v>37</v>
      </c>
      <c r="K165" s="12"/>
      <c r="L165" s="7"/>
      <c r="M165" s="7"/>
    </row>
    <row r="166" spans="1:13" hidden="1">
      <c r="A166" s="82" t="str">
        <f>A165</f>
        <v>общее</v>
      </c>
      <c r="B166" s="82" t="str">
        <f>B165</f>
        <v>Нет</v>
      </c>
      <c r="C166" s="13"/>
      <c r="D166" s="8">
        <f t="shared" si="29"/>
        <v>1</v>
      </c>
      <c r="E166" s="133">
        <f>IF(D165=D164,IF(AND(B166=Данные!$B$7,NOT(ISBLANK(C166)),OR(A166=$A$2,A166=Данные!$C$9)),E165+1,E165),IF(AND(B166=Данные!$B$7,NOT(ISBLANK(C166)),OR(A166=$A$2,A166=Данные!$C$9)),1,0))</f>
        <v>0</v>
      </c>
      <c r="F166" s="108" t="str">
        <f t="shared" si="28"/>
        <v/>
      </c>
      <c r="G166" s="7"/>
      <c r="H166" s="14"/>
      <c r="I166" s="20"/>
      <c r="J166" s="15" t="s">
        <v>6</v>
      </c>
      <c r="K166" s="15" t="s">
        <v>6</v>
      </c>
      <c r="L166" s="7"/>
      <c r="M166" s="12">
        <v>1</v>
      </c>
    </row>
    <row r="167" spans="1:13" hidden="1">
      <c r="A167" s="82" t="str">
        <f>A166</f>
        <v>общее</v>
      </c>
      <c r="B167" s="82" t="str">
        <f>B166</f>
        <v>Нет</v>
      </c>
      <c r="C167" s="13"/>
      <c r="D167" s="8">
        <f t="shared" si="29"/>
        <v>1</v>
      </c>
      <c r="E167" s="133">
        <f>IF(D166=D165,IF(AND(B167=Данные!$B$7,NOT(ISBLANK(C167)),OR(A167=$A$2,A167=Данные!$C$9)),E166+1,E166),IF(AND(B167=Данные!$B$7,NOT(ISBLANK(C167)),OR(A167=$A$2,A167=Данные!$C$9)),1,0))</f>
        <v>0</v>
      </c>
      <c r="F167" s="108" t="str">
        <f t="shared" si="28"/>
        <v/>
      </c>
      <c r="G167" s="7"/>
      <c r="H167" s="14"/>
      <c r="I167" s="20"/>
      <c r="J167" s="15" t="s">
        <v>7</v>
      </c>
      <c r="K167" s="15" t="s">
        <v>7</v>
      </c>
      <c r="L167" s="7"/>
      <c r="M167" s="12">
        <v>0</v>
      </c>
    </row>
    <row r="168" spans="1:13" ht="13.9" customHeight="1">
      <c r="A168" s="155" t="s">
        <v>157</v>
      </c>
      <c r="B168" s="7"/>
      <c r="C168" s="108"/>
      <c r="D168" s="9">
        <v>5</v>
      </c>
      <c r="E168" s="133">
        <f>IF(D167=D166,IF(AND(B168=Данные!$B$7,NOT(ISBLANK(C168)),OR(A168=$A$2,A168=Данные!$C$9)),E167+1,E167),IF(AND(B168=Данные!$B$7,NOT(ISBLANK(C168)),OR(A168=$A$2,A168=Данные!$C$9)),1,0))</f>
        <v>0</v>
      </c>
      <c r="F168" s="108">
        <v>5</v>
      </c>
      <c r="G168" s="16" t="s">
        <v>1</v>
      </c>
      <c r="H168" s="16"/>
      <c r="I168" s="16"/>
      <c r="J168" s="16"/>
      <c r="K168" s="108"/>
      <c r="L168" s="7"/>
      <c r="M168" s="7"/>
    </row>
    <row r="169" spans="1:13" ht="33.75">
      <c r="A169" s="7" t="s">
        <v>157</v>
      </c>
      <c r="B169" s="7" t="s">
        <v>6</v>
      </c>
      <c r="C169" s="14" t="s">
        <v>42</v>
      </c>
      <c r="D169" s="10">
        <f>D168</f>
        <v>5</v>
      </c>
      <c r="E169" s="133">
        <f>IF(D168=D167,IF(AND(B169=Данные!$B$7,NOT(ISBLANK(C169)),OR(A169=$A$2,A169=Данные!$C$9)),E168+1,E168),IF(AND(B169=Данные!$B$7,NOT(ISBLANK(C169)),OR(A169=$A$2,A169=Данные!$C$9)),1,0))</f>
        <v>1</v>
      </c>
      <c r="F169" s="108" t="str">
        <f t="shared" si="28"/>
        <v>5.1</v>
      </c>
      <c r="G169" s="11" t="s">
        <v>361</v>
      </c>
      <c r="H169" s="11" t="s">
        <v>22</v>
      </c>
      <c r="I169" s="11"/>
      <c r="J169" s="11" t="s">
        <v>28</v>
      </c>
      <c r="K169" s="12"/>
      <c r="L169" s="7"/>
      <c r="M169" s="7"/>
    </row>
    <row r="170" spans="1:13" ht="13.9" customHeight="1">
      <c r="A170" s="82" t="str">
        <f t="shared" ref="A170:B173" si="30">A169</f>
        <v>общее</v>
      </c>
      <c r="B170" s="82" t="str">
        <f t="shared" si="30"/>
        <v>Да</v>
      </c>
      <c r="C170" s="13"/>
      <c r="D170" s="8">
        <f t="shared" si="29"/>
        <v>5</v>
      </c>
      <c r="E170" s="133">
        <f>IF(D169=D168,IF(AND(B170=Данные!$B$7,NOT(ISBLANK(C170)),OR(A170=$A$2,A170=Данные!$C$9)),E169+1,E169),IF(AND(B170=Данные!$B$7,NOT(ISBLANK(C170)),OR(A170=$A$2,A170=Данные!$C$9)),1,0))</f>
        <v>1</v>
      </c>
      <c r="F170" s="108" t="str">
        <f t="shared" si="28"/>
        <v/>
      </c>
      <c r="G170" s="7"/>
      <c r="H170" s="14"/>
      <c r="I170" s="20"/>
      <c r="J170" s="15" t="s">
        <v>49</v>
      </c>
      <c r="K170" s="15" t="s">
        <v>49</v>
      </c>
      <c r="L170" s="7"/>
      <c r="M170" s="12">
        <v>0.1</v>
      </c>
    </row>
    <row r="171" spans="1:13" ht="13.9" customHeight="1">
      <c r="A171" s="82" t="str">
        <f t="shared" si="30"/>
        <v>общее</v>
      </c>
      <c r="B171" s="82" t="str">
        <f t="shared" si="30"/>
        <v>Да</v>
      </c>
      <c r="C171" s="13"/>
      <c r="D171" s="8">
        <f t="shared" si="29"/>
        <v>5</v>
      </c>
      <c r="E171" s="133">
        <f>IF(D170=D169,IF(AND(B171=Данные!$B$7,NOT(ISBLANK(C171)),OR(A171=$A$2,A171=Данные!$C$9)),E170+1,E170),IF(AND(B171=Данные!$B$7,NOT(ISBLANK(C171)),OR(A171=$A$2,A171=Данные!$C$9)),1,0))</f>
        <v>1</v>
      </c>
      <c r="F171" s="108" t="str">
        <f t="shared" si="28"/>
        <v/>
      </c>
      <c r="G171" s="7"/>
      <c r="H171" s="14"/>
      <c r="I171" s="20"/>
      <c r="J171" s="15" t="s">
        <v>3</v>
      </c>
      <c r="K171" s="15" t="s">
        <v>3</v>
      </c>
      <c r="L171" s="7"/>
      <c r="M171" s="12">
        <v>0.5</v>
      </c>
    </row>
    <row r="172" spans="1:13" ht="13.9" customHeight="1">
      <c r="A172" s="82" t="str">
        <f t="shared" si="30"/>
        <v>общее</v>
      </c>
      <c r="B172" s="82" t="str">
        <f t="shared" si="30"/>
        <v>Да</v>
      </c>
      <c r="C172" s="13"/>
      <c r="D172" s="8">
        <f t="shared" si="29"/>
        <v>5</v>
      </c>
      <c r="E172" s="133">
        <f>IF(D171=D170,IF(AND(B172=Данные!$B$7,NOT(ISBLANK(C172)),OR(A172=$A$2,A172=Данные!$C$9)),E171+1,E171),IF(AND(B172=Данные!$B$7,NOT(ISBLANK(C172)),OR(A172=$A$2,A172=Данные!$C$9)),1,0))</f>
        <v>1</v>
      </c>
      <c r="F172" s="108" t="str">
        <f t="shared" si="28"/>
        <v/>
      </c>
      <c r="G172" s="7"/>
      <c r="H172" s="14"/>
      <c r="I172" s="20"/>
      <c r="J172" s="15" t="s">
        <v>4</v>
      </c>
      <c r="K172" s="15" t="s">
        <v>4</v>
      </c>
      <c r="L172" s="7"/>
      <c r="M172" s="12">
        <v>0.75</v>
      </c>
    </row>
    <row r="173" spans="1:13" ht="13.9" customHeight="1">
      <c r="A173" s="82" t="str">
        <f t="shared" si="30"/>
        <v>общее</v>
      </c>
      <c r="B173" s="82" t="str">
        <f t="shared" si="30"/>
        <v>Да</v>
      </c>
      <c r="C173" s="13"/>
      <c r="D173" s="8">
        <f t="shared" si="29"/>
        <v>5</v>
      </c>
      <c r="E173" s="133">
        <f>IF(D172=D171,IF(AND(B173=Данные!$B$7,NOT(ISBLANK(C173)),OR(A173=$A$2,A173=Данные!$C$9)),E172+1,E172),IF(AND(B173=Данные!$B$7,NOT(ISBLANK(C173)),OR(A173=$A$2,A173=Данные!$C$9)),1,0))</f>
        <v>1</v>
      </c>
      <c r="F173" s="108" t="str">
        <f t="shared" si="28"/>
        <v/>
      </c>
      <c r="G173" s="7"/>
      <c r="H173" s="14"/>
      <c r="I173" s="20"/>
      <c r="J173" s="15" t="s">
        <v>5</v>
      </c>
      <c r="K173" s="15" t="s">
        <v>5</v>
      </c>
      <c r="L173" s="7"/>
      <c r="M173" s="12">
        <v>1</v>
      </c>
    </row>
    <row r="174" spans="1:13" ht="33.75">
      <c r="A174" s="7" t="s">
        <v>157</v>
      </c>
      <c r="B174" s="7" t="s">
        <v>6</v>
      </c>
      <c r="C174" s="14" t="s">
        <v>42</v>
      </c>
      <c r="D174" s="10">
        <f t="shared" si="29"/>
        <v>5</v>
      </c>
      <c r="E174" s="133">
        <f>IF(D173=D172,IF(AND(B174=Данные!$B$7,NOT(ISBLANK(C174)),OR(A174=$A$2,A174=Данные!$C$9)),E173+1,E173),IF(AND(B174=Данные!$B$7,NOT(ISBLANK(C174)),OR(A174=$A$2,A174=Данные!$C$9)),1,0))</f>
        <v>2</v>
      </c>
      <c r="F174" s="108" t="str">
        <f t="shared" si="28"/>
        <v>5.2</v>
      </c>
      <c r="G174" s="11" t="s">
        <v>362</v>
      </c>
      <c r="H174" s="11" t="s">
        <v>22</v>
      </c>
      <c r="I174" s="11"/>
      <c r="J174" s="11" t="s">
        <v>28</v>
      </c>
      <c r="K174" s="12"/>
      <c r="L174" s="7"/>
      <c r="M174" s="7"/>
    </row>
    <row r="175" spans="1:13" ht="13.9" customHeight="1">
      <c r="A175" s="82" t="str">
        <f t="shared" ref="A175:B178" si="31">A174</f>
        <v>общее</v>
      </c>
      <c r="B175" s="82" t="str">
        <f t="shared" si="31"/>
        <v>Да</v>
      </c>
      <c r="C175" s="13"/>
      <c r="D175" s="8">
        <f t="shared" si="29"/>
        <v>5</v>
      </c>
      <c r="E175" s="133">
        <f>IF(D174=D173,IF(AND(B175=Данные!$B$7,NOT(ISBLANK(C175)),OR(A175=$A$2,A175=Данные!$C$9)),E174+1,E174),IF(AND(B175=Данные!$B$7,NOT(ISBLANK(C175)),OR(A175=$A$2,A175=Данные!$C$9)),1,0))</f>
        <v>2</v>
      </c>
      <c r="F175" s="108" t="str">
        <f t="shared" si="28"/>
        <v/>
      </c>
      <c r="G175" s="7"/>
      <c r="H175" s="14"/>
      <c r="I175" s="20"/>
      <c r="J175" s="15" t="s">
        <v>49</v>
      </c>
      <c r="K175" s="15" t="s">
        <v>49</v>
      </c>
      <c r="L175" s="7"/>
      <c r="M175" s="12">
        <v>0.1</v>
      </c>
    </row>
    <row r="176" spans="1:13" ht="13.9" customHeight="1">
      <c r="A176" s="82" t="str">
        <f t="shared" si="31"/>
        <v>общее</v>
      </c>
      <c r="B176" s="82" t="str">
        <f t="shared" si="31"/>
        <v>Да</v>
      </c>
      <c r="C176" s="13"/>
      <c r="D176" s="8">
        <f t="shared" si="29"/>
        <v>5</v>
      </c>
      <c r="E176" s="133">
        <f>IF(D175=D174,IF(AND(B176=Данные!$B$7,NOT(ISBLANK(C176)),OR(A176=$A$2,A176=Данные!$C$9)),E175+1,E175),IF(AND(B176=Данные!$B$7,NOT(ISBLANK(C176)),OR(A176=$A$2,A176=Данные!$C$9)),1,0))</f>
        <v>2</v>
      </c>
      <c r="F176" s="108" t="str">
        <f t="shared" si="28"/>
        <v/>
      </c>
      <c r="G176" s="7"/>
      <c r="H176" s="14"/>
      <c r="I176" s="20"/>
      <c r="J176" s="15" t="s">
        <v>3</v>
      </c>
      <c r="K176" s="15" t="s">
        <v>3</v>
      </c>
      <c r="L176" s="7"/>
      <c r="M176" s="12">
        <v>0.5</v>
      </c>
    </row>
    <row r="177" spans="1:13" ht="13.9" customHeight="1">
      <c r="A177" s="82" t="str">
        <f t="shared" si="31"/>
        <v>общее</v>
      </c>
      <c r="B177" s="82" t="str">
        <f t="shared" si="31"/>
        <v>Да</v>
      </c>
      <c r="C177" s="13"/>
      <c r="D177" s="8">
        <f t="shared" si="29"/>
        <v>5</v>
      </c>
      <c r="E177" s="133">
        <f>IF(D176=D175,IF(AND(B177=Данные!$B$7,NOT(ISBLANK(C177)),OR(A177=$A$2,A177=Данные!$C$9)),E176+1,E176),IF(AND(B177=Данные!$B$7,NOT(ISBLANK(C177)),OR(A177=$A$2,A177=Данные!$C$9)),1,0))</f>
        <v>2</v>
      </c>
      <c r="F177" s="108" t="str">
        <f t="shared" si="28"/>
        <v/>
      </c>
      <c r="G177" s="7"/>
      <c r="H177" s="14"/>
      <c r="I177" s="20"/>
      <c r="J177" s="15" t="s">
        <v>4</v>
      </c>
      <c r="K177" s="15" t="s">
        <v>4</v>
      </c>
      <c r="L177" s="7"/>
      <c r="M177" s="12">
        <v>0.75</v>
      </c>
    </row>
    <row r="178" spans="1:13" ht="13.9" customHeight="1">
      <c r="A178" s="82" t="str">
        <f t="shared" si="31"/>
        <v>общее</v>
      </c>
      <c r="B178" s="82" t="str">
        <f t="shared" si="31"/>
        <v>Да</v>
      </c>
      <c r="C178" s="13"/>
      <c r="D178" s="8">
        <f t="shared" si="29"/>
        <v>5</v>
      </c>
      <c r="E178" s="133">
        <f>IF(D177=D176,IF(AND(B178=Данные!$B$7,NOT(ISBLANK(C178)),OR(A178=$A$2,A178=Данные!$C$9)),E177+1,E177),IF(AND(B178=Данные!$B$7,NOT(ISBLANK(C178)),OR(A178=$A$2,A178=Данные!$C$9)),1,0))</f>
        <v>2</v>
      </c>
      <c r="F178" s="108" t="str">
        <f t="shared" si="28"/>
        <v/>
      </c>
      <c r="G178" s="7"/>
      <c r="H178" s="14"/>
      <c r="I178" s="20"/>
      <c r="J178" s="15" t="s">
        <v>5</v>
      </c>
      <c r="K178" s="15" t="s">
        <v>5</v>
      </c>
      <c r="L178" s="7"/>
      <c r="M178" s="12">
        <v>1</v>
      </c>
    </row>
    <row r="179" spans="1:13" ht="56.25">
      <c r="A179" s="7" t="s">
        <v>273</v>
      </c>
      <c r="B179" s="7" t="s">
        <v>6</v>
      </c>
      <c r="C179" s="14" t="s">
        <v>42</v>
      </c>
      <c r="D179" s="10">
        <f t="shared" si="29"/>
        <v>5</v>
      </c>
      <c r="E179" s="133">
        <f>IF(D178=D177,IF(AND(B179=Данные!$B$7,NOT(ISBLANK(C179)),OR(A179=$A$2,A179=Данные!$C$9)),E178+1,E178),IF(AND(B179=Данные!$B$7,NOT(ISBLANK(C179)),OR(A179=$A$2,A179=Данные!$C$9)),1,0))</f>
        <v>3</v>
      </c>
      <c r="F179" s="108" t="str">
        <f t="shared" si="28"/>
        <v>5.3</v>
      </c>
      <c r="G179" s="17" t="s">
        <v>299</v>
      </c>
      <c r="H179" s="11" t="s">
        <v>343</v>
      </c>
      <c r="I179" s="11"/>
      <c r="J179" s="19" t="s">
        <v>28</v>
      </c>
      <c r="K179" s="12"/>
      <c r="L179" s="7"/>
      <c r="M179" s="7"/>
    </row>
    <row r="180" spans="1:13" ht="13.9" customHeight="1">
      <c r="A180" s="82" t="str">
        <f t="shared" ref="A180:B183" si="32">A179</f>
        <v>Услуги</v>
      </c>
      <c r="B180" s="82" t="str">
        <f t="shared" si="32"/>
        <v>Да</v>
      </c>
      <c r="C180" s="13"/>
      <c r="D180" s="8">
        <f t="shared" si="29"/>
        <v>5</v>
      </c>
      <c r="E180" s="133">
        <f>IF(D179=D178,IF(AND(B180=Данные!$B$7,NOT(ISBLANK(C180)),OR(A180=$A$2,A180=Данные!$C$9)),E179+1,E179),IF(AND(B180=Данные!$B$7,NOT(ISBLANK(C180)),OR(A180=$A$2,A180=Данные!$C$9)),1,0))</f>
        <v>3</v>
      </c>
      <c r="F180" s="108" t="str">
        <f t="shared" si="28"/>
        <v/>
      </c>
      <c r="G180" s="7"/>
      <c r="H180" s="14"/>
      <c r="I180" s="20"/>
      <c r="J180" s="15" t="s">
        <v>6</v>
      </c>
      <c r="K180" s="15" t="s">
        <v>6</v>
      </c>
      <c r="L180" s="7"/>
      <c r="M180" s="12">
        <v>1</v>
      </c>
    </row>
    <row r="181" spans="1:13" ht="13.9" customHeight="1">
      <c r="A181" s="82" t="str">
        <f t="shared" si="32"/>
        <v>Услуги</v>
      </c>
      <c r="B181" s="82" t="str">
        <f t="shared" si="32"/>
        <v>Да</v>
      </c>
      <c r="C181" s="13"/>
      <c r="D181" s="8">
        <f t="shared" si="29"/>
        <v>5</v>
      </c>
      <c r="E181" s="133">
        <f>IF(D180=D179,IF(AND(B181=Данные!$B$7,NOT(ISBLANK(C181)),OR(A181=$A$2,A181=Данные!$C$9)),E180+1,E180),IF(AND(B181=Данные!$B$7,NOT(ISBLANK(C181)),OR(A181=$A$2,A181=Данные!$C$9)),1,0))</f>
        <v>3</v>
      </c>
      <c r="F181" s="108" t="str">
        <f t="shared" si="28"/>
        <v/>
      </c>
      <c r="G181" s="7"/>
      <c r="H181" s="14"/>
      <c r="I181" s="20"/>
      <c r="J181" s="15" t="s">
        <v>7</v>
      </c>
      <c r="K181" s="15" t="s">
        <v>7</v>
      </c>
      <c r="L181" s="7"/>
      <c r="M181" s="12">
        <v>0</v>
      </c>
    </row>
    <row r="182" spans="1:13" ht="13.9" hidden="1" customHeight="1">
      <c r="A182" s="82" t="s">
        <v>156</v>
      </c>
      <c r="B182" s="82" t="s">
        <v>156</v>
      </c>
      <c r="C182" s="13"/>
      <c r="D182" s="8">
        <f t="shared" si="29"/>
        <v>5</v>
      </c>
      <c r="E182" s="133">
        <f>IF(D181=D180,IF(AND(B182=Данные!$B$7,NOT(ISBLANK(C182)),OR(A182=$A$2,A182=Данные!$C$9)),E181+1,E181),IF(AND(B182=Данные!$B$7,NOT(ISBLANK(C182)),OR(A182=$A$2,A182=Данные!$C$9)),1,0))</f>
        <v>3</v>
      </c>
      <c r="F182" s="108" t="str">
        <f t="shared" si="28"/>
        <v/>
      </c>
      <c r="G182" s="7"/>
      <c r="H182" s="14"/>
      <c r="I182" s="20"/>
      <c r="J182" s="15" t="s">
        <v>97</v>
      </c>
      <c r="K182" s="15" t="s">
        <v>97</v>
      </c>
      <c r="L182" s="7"/>
      <c r="M182" s="12">
        <v>0.75</v>
      </c>
    </row>
    <row r="183" spans="1:13" ht="13.9" hidden="1" customHeight="1">
      <c r="A183" s="82" t="str">
        <f t="shared" si="32"/>
        <v>ТМЦ</v>
      </c>
      <c r="B183" s="82" t="str">
        <f t="shared" si="32"/>
        <v>ТМЦ</v>
      </c>
      <c r="C183" s="13"/>
      <c r="D183" s="8">
        <f t="shared" si="29"/>
        <v>5</v>
      </c>
      <c r="E183" s="133">
        <f>IF(D182=D181,IF(AND(B183=Данные!$B$7,NOT(ISBLANK(C183)),OR(A183=$A$2,A183=Данные!$C$9)),E182+1,E182),IF(AND(B183=Данные!$B$7,NOT(ISBLANK(C183)),OR(A183=$A$2,A183=Данные!$C$9)),1,0))</f>
        <v>3</v>
      </c>
      <c r="F183" s="108" t="str">
        <f t="shared" si="28"/>
        <v/>
      </c>
      <c r="G183" s="7"/>
      <c r="H183" s="14"/>
      <c r="I183" s="20"/>
      <c r="J183" s="15" t="s">
        <v>98</v>
      </c>
      <c r="K183" s="15" t="s">
        <v>98</v>
      </c>
      <c r="L183" s="7"/>
      <c r="M183" s="12">
        <v>1</v>
      </c>
    </row>
    <row r="184" spans="1:13" ht="33.75" hidden="1">
      <c r="A184" s="7" t="s">
        <v>273</v>
      </c>
      <c r="B184" s="7" t="s">
        <v>7</v>
      </c>
      <c r="C184" s="14" t="s">
        <v>42</v>
      </c>
      <c r="D184" s="10">
        <f t="shared" si="29"/>
        <v>5</v>
      </c>
      <c r="E184" s="133">
        <f>IF(D183=D182,IF(AND(B184=Данные!$B$7,NOT(ISBLANK(C184)),OR(A184=$A$2,A184=Данные!$C$9)),E183+1,E183),IF(AND(B184=Данные!$B$7,NOT(ISBLANK(C184)),OR(A184=$A$2,A184=Данные!$C$9)),1,0))</f>
        <v>3</v>
      </c>
      <c r="F184" s="108" t="str">
        <f t="shared" si="28"/>
        <v>5.3</v>
      </c>
      <c r="G184" s="17" t="s">
        <v>90</v>
      </c>
      <c r="H184" s="11" t="s">
        <v>22</v>
      </c>
      <c r="I184" s="11" t="s">
        <v>147</v>
      </c>
      <c r="J184" s="11" t="s">
        <v>28</v>
      </c>
      <c r="K184" s="12"/>
      <c r="L184" s="7"/>
      <c r="M184" s="7"/>
    </row>
    <row r="185" spans="1:13" ht="13.9" hidden="1" customHeight="1">
      <c r="A185" s="82" t="str">
        <f t="shared" ref="A185:B188" si="33">A184</f>
        <v>Услуги</v>
      </c>
      <c r="B185" s="82" t="str">
        <f t="shared" si="33"/>
        <v>Нет</v>
      </c>
      <c r="C185" s="13"/>
      <c r="D185" s="8">
        <f t="shared" si="29"/>
        <v>5</v>
      </c>
      <c r="E185" s="133">
        <f>IF(D184=D183,IF(AND(B185=Данные!$B$7,NOT(ISBLANK(C185)),OR(A185=$A$2,A185=Данные!$C$9)),E184+1,E184),IF(AND(B185=Данные!$B$7,NOT(ISBLANK(C185)),OR(A185=$A$2,A185=Данные!$C$9)),1,0))</f>
        <v>3</v>
      </c>
      <c r="F185" s="108" t="str">
        <f t="shared" si="28"/>
        <v/>
      </c>
      <c r="G185" s="7"/>
      <c r="H185" s="14"/>
      <c r="I185" s="20"/>
      <c r="J185" s="15" t="s">
        <v>49</v>
      </c>
      <c r="K185" s="15" t="s">
        <v>49</v>
      </c>
      <c r="L185" s="7"/>
      <c r="M185" s="12">
        <v>0.1</v>
      </c>
    </row>
    <row r="186" spans="1:13" ht="13.9" hidden="1" customHeight="1">
      <c r="A186" s="82" t="str">
        <f t="shared" si="33"/>
        <v>Услуги</v>
      </c>
      <c r="B186" s="82" t="str">
        <f t="shared" si="33"/>
        <v>Нет</v>
      </c>
      <c r="C186" s="13"/>
      <c r="D186" s="8">
        <f t="shared" si="29"/>
        <v>5</v>
      </c>
      <c r="E186" s="133">
        <f>IF(D185=D184,IF(AND(B186=Данные!$B$7,NOT(ISBLANK(C186)),OR(A186=$A$2,A186=Данные!$C$9)),E185+1,E185),IF(AND(B186=Данные!$B$7,NOT(ISBLANK(C186)),OR(A186=$A$2,A186=Данные!$C$9)),1,0))</f>
        <v>3</v>
      </c>
      <c r="F186" s="108" t="str">
        <f t="shared" si="28"/>
        <v/>
      </c>
      <c r="G186" s="7"/>
      <c r="H186" s="14"/>
      <c r="I186" s="20"/>
      <c r="J186" s="15" t="s">
        <v>3</v>
      </c>
      <c r="K186" s="15" t="s">
        <v>3</v>
      </c>
      <c r="L186" s="7"/>
      <c r="M186" s="12">
        <v>0.5</v>
      </c>
    </row>
    <row r="187" spans="1:13" ht="13.9" hidden="1" customHeight="1">
      <c r="A187" s="82" t="str">
        <f t="shared" si="33"/>
        <v>Услуги</v>
      </c>
      <c r="B187" s="82" t="str">
        <f t="shared" si="33"/>
        <v>Нет</v>
      </c>
      <c r="C187" s="13"/>
      <c r="D187" s="8">
        <f t="shared" si="29"/>
        <v>5</v>
      </c>
      <c r="E187" s="133">
        <f>IF(D186=D185,IF(AND(B187=Данные!$B$7,NOT(ISBLANK(C187)),OR(A187=$A$2,A187=Данные!$C$9)),E186+1,E186),IF(AND(B187=Данные!$B$7,NOT(ISBLANK(C187)),OR(A187=$A$2,A187=Данные!$C$9)),1,0))</f>
        <v>3</v>
      </c>
      <c r="F187" s="108" t="str">
        <f t="shared" si="28"/>
        <v/>
      </c>
      <c r="G187" s="7"/>
      <c r="H187" s="14"/>
      <c r="I187" s="20"/>
      <c r="J187" s="15" t="s">
        <v>4</v>
      </c>
      <c r="K187" s="15" t="s">
        <v>4</v>
      </c>
      <c r="L187" s="7"/>
      <c r="M187" s="12">
        <v>0.75</v>
      </c>
    </row>
    <row r="188" spans="1:13" ht="13.9" hidden="1" customHeight="1">
      <c r="A188" s="82" t="str">
        <f t="shared" si="33"/>
        <v>Услуги</v>
      </c>
      <c r="B188" s="82" t="str">
        <f t="shared" si="33"/>
        <v>Нет</v>
      </c>
      <c r="C188" s="13"/>
      <c r="D188" s="8">
        <f t="shared" si="29"/>
        <v>5</v>
      </c>
      <c r="E188" s="133">
        <f>IF(D187=D186,IF(AND(B188=Данные!$B$7,NOT(ISBLANK(C188)),OR(A188=$A$2,A188=Данные!$C$9)),E187+1,E187),IF(AND(B188=Данные!$B$7,NOT(ISBLANK(C188)),OR(A188=$A$2,A188=Данные!$C$9)),1,0))</f>
        <v>3</v>
      </c>
      <c r="F188" s="108" t="str">
        <f t="shared" si="28"/>
        <v/>
      </c>
      <c r="G188" s="7"/>
      <c r="H188" s="14"/>
      <c r="I188" s="20"/>
      <c r="J188" s="15" t="s">
        <v>5</v>
      </c>
      <c r="K188" s="15" t="s">
        <v>5</v>
      </c>
      <c r="L188" s="7"/>
      <c r="M188" s="12">
        <v>1</v>
      </c>
    </row>
    <row r="189" spans="1:13" ht="56.25">
      <c r="A189" s="7" t="s">
        <v>273</v>
      </c>
      <c r="B189" s="7" t="s">
        <v>6</v>
      </c>
      <c r="C189" s="14" t="s">
        <v>42</v>
      </c>
      <c r="D189" s="10">
        <f t="shared" si="29"/>
        <v>5</v>
      </c>
      <c r="E189" s="133">
        <f>IF(D188=D187,IF(AND(B189=Данные!$B$7,NOT(ISBLANK(C189)),OR(A189=$A$2,A189=Данные!$C$9)),E188+1,E188),IF(AND(B189=Данные!$B$7,NOT(ISBLANK(C189)),OR(A189=$A$2,A189=Данные!$C$9)),1,0))</f>
        <v>4</v>
      </c>
      <c r="F189" s="108" t="str">
        <f t="shared" si="28"/>
        <v>5.4</v>
      </c>
      <c r="G189" s="17" t="s">
        <v>324</v>
      </c>
      <c r="H189" s="11" t="s">
        <v>342</v>
      </c>
      <c r="I189" s="11"/>
      <c r="J189" s="19" t="s">
        <v>28</v>
      </c>
      <c r="K189" s="12"/>
      <c r="L189" s="7"/>
      <c r="M189" s="7"/>
    </row>
    <row r="190" spans="1:13" ht="13.9" customHeight="1">
      <c r="A190" s="82" t="str">
        <f>A189</f>
        <v>Услуги</v>
      </c>
      <c r="B190" s="82" t="str">
        <f>B189</f>
        <v>Да</v>
      </c>
      <c r="C190" s="13"/>
      <c r="D190" s="8">
        <f t="shared" si="29"/>
        <v>5</v>
      </c>
      <c r="E190" s="133">
        <f>IF(D189=D188,IF(AND(B190=Данные!$B$7,NOT(ISBLANK(C190)),OR(A190=$A$2,A190=Данные!$C$9)),E189+1,E189),IF(AND(B190=Данные!$B$7,NOT(ISBLANK(C190)),OR(A190=$A$2,A190=Данные!$C$9)),1,0))</f>
        <v>4</v>
      </c>
      <c r="F190" s="108" t="str">
        <f t="shared" si="28"/>
        <v/>
      </c>
      <c r="G190" s="7"/>
      <c r="H190" s="14"/>
      <c r="I190" s="20"/>
      <c r="J190" s="15" t="s">
        <v>6</v>
      </c>
      <c r="K190" s="15" t="s">
        <v>6</v>
      </c>
      <c r="L190" s="7"/>
      <c r="M190" s="12">
        <v>1</v>
      </c>
    </row>
    <row r="191" spans="1:13" ht="21.6" customHeight="1">
      <c r="A191" s="82" t="str">
        <f>A190</f>
        <v>Услуги</v>
      </c>
      <c r="B191" s="82" t="str">
        <f>B190</f>
        <v>Да</v>
      </c>
      <c r="C191" s="13"/>
      <c r="D191" s="8">
        <f t="shared" si="29"/>
        <v>5</v>
      </c>
      <c r="E191" s="133">
        <f>IF(D190=D189,IF(AND(B191=Данные!$B$7,NOT(ISBLANK(C191)),OR(A191=$A$2,A191=Данные!$C$9)),E190+1,E190),IF(AND(B191=Данные!$B$7,NOT(ISBLANK(C191)),OR(A191=$A$2,A191=Данные!$C$9)),1,0))</f>
        <v>4</v>
      </c>
      <c r="F191" s="108" t="str">
        <f t="shared" si="28"/>
        <v/>
      </c>
      <c r="G191" s="7"/>
      <c r="H191" s="14"/>
      <c r="I191" s="20"/>
      <c r="J191" s="15" t="s">
        <v>7</v>
      </c>
      <c r="K191" s="15" t="s">
        <v>7</v>
      </c>
      <c r="L191" s="7"/>
      <c r="M191" s="12">
        <v>0</v>
      </c>
    </row>
    <row r="192" spans="1:13" ht="20.25" customHeight="1">
      <c r="A192" s="7" t="s">
        <v>273</v>
      </c>
      <c r="B192" s="7" t="s">
        <v>6</v>
      </c>
      <c r="C192" s="14" t="s">
        <v>42</v>
      </c>
      <c r="D192" s="10">
        <f t="shared" si="29"/>
        <v>5</v>
      </c>
      <c r="E192" s="133">
        <f>IF(D191=D190,IF(AND(B192=Данные!$B$7,NOT(ISBLANK(C192)),OR(A192=$A$2,A192=Данные!$C$9)),E191+1,E191),IF(AND(B192=Данные!$B$7,NOT(ISBLANK(C192)),OR(A192=$A$2,A192=Данные!$C$9)),1,0))</f>
        <v>5</v>
      </c>
      <c r="F192" s="108" t="str">
        <f t="shared" si="28"/>
        <v>5.5</v>
      </c>
      <c r="G192" s="17" t="s">
        <v>322</v>
      </c>
      <c r="H192" s="11" t="s">
        <v>342</v>
      </c>
      <c r="I192" s="11"/>
      <c r="J192" s="19" t="s">
        <v>28</v>
      </c>
      <c r="K192" s="12"/>
      <c r="L192" s="7"/>
      <c r="M192" s="7"/>
    </row>
    <row r="193" spans="1:16" ht="13.9" customHeight="1">
      <c r="A193" s="82" t="str">
        <f>A192</f>
        <v>Услуги</v>
      </c>
      <c r="B193" s="82" t="str">
        <f>B192</f>
        <v>Да</v>
      </c>
      <c r="C193" s="13"/>
      <c r="D193" s="8">
        <f t="shared" si="29"/>
        <v>5</v>
      </c>
      <c r="E193" s="133">
        <f>IF(D192=D191,IF(AND(B193=Данные!$B$7,NOT(ISBLANK(C193)),OR(A193=$A$2,A193=Данные!$C$9)),E192+1,E192),IF(AND(B193=Данные!$B$7,NOT(ISBLANK(C193)),OR(A193=$A$2,A193=Данные!$C$9)),1,0))</f>
        <v>5</v>
      </c>
      <c r="F193" s="108" t="str">
        <f t="shared" si="28"/>
        <v/>
      </c>
      <c r="G193" s="7"/>
      <c r="H193" s="14"/>
      <c r="I193" s="20"/>
      <c r="J193" s="15" t="s">
        <v>6</v>
      </c>
      <c r="K193" s="15" t="s">
        <v>6</v>
      </c>
      <c r="L193" s="7"/>
      <c r="M193" s="12">
        <v>1</v>
      </c>
    </row>
    <row r="194" spans="1:16" ht="13.9" customHeight="1">
      <c r="A194" s="82" t="str">
        <f>A193</f>
        <v>Услуги</v>
      </c>
      <c r="B194" s="82" t="str">
        <f>B193</f>
        <v>Да</v>
      </c>
      <c r="C194" s="13"/>
      <c r="D194" s="8">
        <f t="shared" si="29"/>
        <v>5</v>
      </c>
      <c r="E194" s="133">
        <f>IF(D193=D192,IF(AND(B194=Данные!$B$7,NOT(ISBLANK(C194)),OR(A194=$A$2,A194=Данные!$C$9)),E193+1,E193),IF(AND(B194=Данные!$B$7,NOT(ISBLANK(C194)),OR(A194=$A$2,A194=Данные!$C$9)),1,0))</f>
        <v>5</v>
      </c>
      <c r="F194" s="108" t="str">
        <f t="shared" si="28"/>
        <v/>
      </c>
      <c r="G194" s="7"/>
      <c r="H194" s="14"/>
      <c r="I194" s="20"/>
      <c r="J194" s="15" t="s">
        <v>7</v>
      </c>
      <c r="K194" s="15" t="s">
        <v>7</v>
      </c>
      <c r="L194" s="7"/>
      <c r="M194" s="12">
        <v>0</v>
      </c>
    </row>
    <row r="195" spans="1:16" ht="33.75" hidden="1">
      <c r="A195" s="7" t="s">
        <v>157</v>
      </c>
      <c r="B195" s="7" t="s">
        <v>7</v>
      </c>
      <c r="C195" s="14" t="s">
        <v>42</v>
      </c>
      <c r="D195" s="10">
        <f t="shared" si="29"/>
        <v>5</v>
      </c>
      <c r="E195" s="133">
        <f>IF(D194=D193,IF(AND(B195=Данные!$B$7,NOT(ISBLANK(C195)),OR(A195=$A$2,A195=Данные!$C$9)),E194+1,E194),IF(AND(B195=Данные!$B$7,NOT(ISBLANK(C195)),OR(A195=$A$2,A195=Данные!$C$9)),1,0))</f>
        <v>5</v>
      </c>
      <c r="F195" s="108" t="str">
        <f t="shared" si="28"/>
        <v>5.5</v>
      </c>
      <c r="G195" s="11" t="s">
        <v>10</v>
      </c>
      <c r="H195" s="11" t="s">
        <v>22</v>
      </c>
      <c r="I195" s="11" t="s">
        <v>147</v>
      </c>
      <c r="J195" s="11" t="s">
        <v>233</v>
      </c>
      <c r="K195" s="12"/>
      <c r="L195" s="7"/>
      <c r="M195" s="7"/>
    </row>
    <row r="196" spans="1:16" ht="13.9" hidden="1" customHeight="1">
      <c r="A196" s="82" t="str">
        <f t="shared" ref="A196:B199" si="34">A195</f>
        <v>общее</v>
      </c>
      <c r="B196" s="82" t="str">
        <f t="shared" si="34"/>
        <v>Нет</v>
      </c>
      <c r="C196" s="13"/>
      <c r="D196" s="8">
        <f t="shared" si="29"/>
        <v>5</v>
      </c>
      <c r="E196" s="133">
        <f>IF(D195=D194,IF(AND(B196=Данные!$B$7,NOT(ISBLANK(C196)),OR(A196=$A$2,A196=Данные!$C$9)),E195+1,E195),IF(AND(B196=Данные!$B$7,NOT(ISBLANK(C196)),OR(A196=$A$2,A196=Данные!$C$9)),1,0))</f>
        <v>5</v>
      </c>
      <c r="F196" s="108" t="str">
        <f t="shared" si="28"/>
        <v/>
      </c>
      <c r="G196" s="7"/>
      <c r="H196" s="14"/>
      <c r="I196" s="20"/>
      <c r="J196" s="15" t="s">
        <v>53</v>
      </c>
      <c r="K196" s="15" t="s">
        <v>53</v>
      </c>
      <c r="L196" s="7"/>
      <c r="M196" s="12">
        <v>1</v>
      </c>
    </row>
    <row r="197" spans="1:16" ht="13.9" hidden="1" customHeight="1">
      <c r="A197" s="82" t="str">
        <f t="shared" si="34"/>
        <v>общее</v>
      </c>
      <c r="B197" s="82" t="str">
        <f t="shared" si="34"/>
        <v>Нет</v>
      </c>
      <c r="C197" s="13"/>
      <c r="D197" s="8">
        <f t="shared" si="29"/>
        <v>5</v>
      </c>
      <c r="E197" s="133">
        <f>IF(D196=D195,IF(AND(B197=Данные!$B$7,NOT(ISBLANK(C197)),OR(A197=$A$2,A197=Данные!$C$9)),E196+1,E196),IF(AND(B197=Данные!$B$7,NOT(ISBLANK(C197)),OR(A197=$A$2,A197=Данные!$C$9)),1,0))</f>
        <v>5</v>
      </c>
      <c r="F197" s="108" t="str">
        <f t="shared" si="28"/>
        <v/>
      </c>
      <c r="G197" s="7"/>
      <c r="H197" s="14"/>
      <c r="I197" s="20"/>
      <c r="J197" s="15" t="s">
        <v>54</v>
      </c>
      <c r="K197" s="15" t="s">
        <v>54</v>
      </c>
      <c r="L197" s="7"/>
      <c r="M197" s="12">
        <v>0.75</v>
      </c>
    </row>
    <row r="198" spans="1:16" ht="13.9" hidden="1" customHeight="1">
      <c r="A198" s="82" t="str">
        <f t="shared" si="34"/>
        <v>общее</v>
      </c>
      <c r="B198" s="82" t="str">
        <f t="shared" si="34"/>
        <v>Нет</v>
      </c>
      <c r="C198" s="13"/>
      <c r="D198" s="8">
        <f t="shared" si="29"/>
        <v>5</v>
      </c>
      <c r="E198" s="133">
        <f>IF(D197=D196,IF(AND(B198=Данные!$B$7,NOT(ISBLANK(C198)),OR(A198=$A$2,A198=Данные!$C$9)),E197+1,E197),IF(AND(B198=Данные!$B$7,NOT(ISBLANK(C198)),OR(A198=$A$2,A198=Данные!$C$9)),1,0))</f>
        <v>5</v>
      </c>
      <c r="F198" s="108" t="str">
        <f t="shared" si="28"/>
        <v/>
      </c>
      <c r="G198" s="7"/>
      <c r="H198" s="14"/>
      <c r="I198" s="20"/>
      <c r="J198" s="15" t="s">
        <v>55</v>
      </c>
      <c r="K198" s="15" t="s">
        <v>55</v>
      </c>
      <c r="L198" s="7"/>
      <c r="M198" s="12">
        <v>0.5</v>
      </c>
    </row>
    <row r="199" spans="1:16" ht="13.9" hidden="1" customHeight="1">
      <c r="A199" s="82" t="str">
        <f t="shared" si="34"/>
        <v>общее</v>
      </c>
      <c r="B199" s="82" t="str">
        <f t="shared" si="34"/>
        <v>Нет</v>
      </c>
      <c r="C199" s="13"/>
      <c r="D199" s="8">
        <f t="shared" si="29"/>
        <v>5</v>
      </c>
      <c r="E199" s="133">
        <f>IF(D198=D197,IF(AND(B199=Данные!$B$7,NOT(ISBLANK(C199)),OR(A199=$A$2,A199=Данные!$C$9)),E198+1,E198),IF(AND(B199=Данные!$B$7,NOT(ISBLANK(C199)),OR(A199=$A$2,A199=Данные!$C$9)),1,0))</f>
        <v>5</v>
      </c>
      <c r="F199" s="108" t="str">
        <f t="shared" si="28"/>
        <v/>
      </c>
      <c r="G199" s="7"/>
      <c r="H199" s="14"/>
      <c r="I199" s="20"/>
      <c r="J199" s="15" t="s">
        <v>56</v>
      </c>
      <c r="K199" s="15" t="s">
        <v>56</v>
      </c>
      <c r="L199" s="7"/>
      <c r="M199" s="12">
        <v>0.1</v>
      </c>
    </row>
    <row r="200" spans="1:16" ht="43.5" customHeight="1">
      <c r="A200" s="7" t="s">
        <v>273</v>
      </c>
      <c r="B200" s="7" t="s">
        <v>6</v>
      </c>
      <c r="C200" s="20" t="s">
        <v>42</v>
      </c>
      <c r="D200" s="8">
        <f t="shared" si="29"/>
        <v>5</v>
      </c>
      <c r="E200" s="133">
        <f>IF(D199=D198,IF(AND(B200=Данные!$B$7,NOT(ISBLANK(C200)),OR(A200=$A$2,A200=Данные!$C$9)),E199+1,E199),IF(AND(B200=Данные!$B$7,NOT(ISBLANK(C200)),OR(A200=$A$2,A200=Данные!$C$9)),1,0))</f>
        <v>6</v>
      </c>
      <c r="F200" s="108" t="str">
        <f t="shared" si="28"/>
        <v>5.6</v>
      </c>
      <c r="G200" s="132" t="s">
        <v>363</v>
      </c>
      <c r="H200" s="11" t="s">
        <v>341</v>
      </c>
      <c r="I200" s="11"/>
      <c r="J200" s="19" t="s">
        <v>28</v>
      </c>
      <c r="K200" s="15"/>
      <c r="L200" s="7"/>
      <c r="M200" s="12"/>
      <c r="P200" s="160"/>
    </row>
    <row r="201" spans="1:16" ht="13.9" customHeight="1">
      <c r="A201" s="82" t="str">
        <f t="shared" ref="A201:B203" si="35">A200</f>
        <v>Услуги</v>
      </c>
      <c r="B201" s="82" t="str">
        <f t="shared" si="35"/>
        <v>Да</v>
      </c>
      <c r="C201" s="13"/>
      <c r="D201" s="8">
        <f t="shared" si="29"/>
        <v>5</v>
      </c>
      <c r="E201" s="133">
        <f>IF(D200=D199,IF(AND(B201=Данные!$B$7,NOT(ISBLANK(C201)),OR(A201=$A$2,A201=Данные!$C$9)),E200+1,E200),IF(AND(B201=Данные!$B$7,NOT(ISBLANK(C201)),OR(A201=$A$2,A201=Данные!$C$9)),1,0))</f>
        <v>6</v>
      </c>
      <c r="F201" s="108" t="str">
        <f t="shared" si="28"/>
        <v/>
      </c>
      <c r="G201" s="7"/>
      <c r="H201" s="20"/>
      <c r="I201" s="20"/>
      <c r="J201" s="15" t="s">
        <v>323</v>
      </c>
      <c r="K201" s="15" t="s">
        <v>323</v>
      </c>
      <c r="L201" s="7"/>
      <c r="M201" s="12">
        <v>1</v>
      </c>
    </row>
    <row r="202" spans="1:16" ht="27.75" customHeight="1">
      <c r="A202" s="82" t="str">
        <f t="shared" si="35"/>
        <v>Услуги</v>
      </c>
      <c r="B202" s="82" t="str">
        <f t="shared" si="35"/>
        <v>Да</v>
      </c>
      <c r="C202" s="13"/>
      <c r="D202" s="8">
        <f t="shared" si="29"/>
        <v>5</v>
      </c>
      <c r="E202" s="133">
        <f>IF(D201=D200,IF(AND(B202=Данные!$B$7,NOT(ISBLANK(C202)),OR(A202=$A$2,A202=Данные!$C$9)),E201+1,E201),IF(AND(B202=Данные!$B$7,NOT(ISBLANK(C202)),OR(A202=$A$2,A202=Данные!$C$9)),1,0))</f>
        <v>6</v>
      </c>
      <c r="F202" s="108" t="str">
        <f t="shared" si="28"/>
        <v/>
      </c>
      <c r="G202" s="7"/>
      <c r="H202" s="14"/>
      <c r="I202" s="20"/>
      <c r="J202" s="15" t="s">
        <v>6</v>
      </c>
      <c r="K202" s="15" t="s">
        <v>6</v>
      </c>
      <c r="L202" s="7"/>
      <c r="M202" s="12">
        <v>0.5</v>
      </c>
    </row>
    <row r="203" spans="1:16" ht="13.9" customHeight="1">
      <c r="A203" s="82" t="str">
        <f t="shared" si="35"/>
        <v>Услуги</v>
      </c>
      <c r="B203" s="82" t="str">
        <f t="shared" si="35"/>
        <v>Да</v>
      </c>
      <c r="C203" s="13"/>
      <c r="D203" s="8">
        <f t="shared" si="29"/>
        <v>5</v>
      </c>
      <c r="E203" s="133">
        <f>IF(D202=D201,IF(AND(B203=Данные!$B$7,NOT(ISBLANK(C203)),OR(A203=$A$2,A203=Данные!$C$9)),E202+1,E202),IF(AND(B203=Данные!$B$7,NOT(ISBLANK(C203)),OR(A203=$A$2,A203=Данные!$C$9)),1,0))</f>
        <v>6</v>
      </c>
      <c r="F203" s="108" t="str">
        <f t="shared" si="28"/>
        <v/>
      </c>
      <c r="G203" s="7"/>
      <c r="H203" s="14"/>
      <c r="I203" s="20"/>
      <c r="J203" s="15" t="s">
        <v>7</v>
      </c>
      <c r="K203" s="15" t="s">
        <v>7</v>
      </c>
      <c r="L203" s="7"/>
      <c r="M203" s="12">
        <v>0</v>
      </c>
    </row>
    <row r="204" spans="1:16" ht="12" customHeight="1">
      <c r="A204" s="155" t="s">
        <v>157</v>
      </c>
      <c r="B204" s="7"/>
      <c r="C204" s="108"/>
      <c r="D204" s="8">
        <f>D203+1</f>
        <v>6</v>
      </c>
      <c r="E204" s="133">
        <f>IF(D203=D202,IF(AND(B204=Данные!$B$7,NOT(ISBLANK(C204)),OR(A204=$A$2,A204=Данные!$C$9)),E203+1,E203),IF(AND(B204=Данные!$B$7,NOT(ISBLANK(C204)),OR(A204=$A$2,A204=Данные!$C$9)),1,0))</f>
        <v>6</v>
      </c>
      <c r="F204" s="108">
        <f t="shared" si="28"/>
        <v>6</v>
      </c>
      <c r="G204" s="16" t="s">
        <v>117</v>
      </c>
      <c r="H204" s="16"/>
      <c r="I204" s="16"/>
      <c r="J204" s="16"/>
      <c r="K204" s="108"/>
      <c r="L204" s="7"/>
      <c r="M204" s="7"/>
    </row>
    <row r="205" spans="1:16" ht="90">
      <c r="A205" s="7" t="s">
        <v>157</v>
      </c>
      <c r="B205" s="7" t="s">
        <v>6</v>
      </c>
      <c r="C205" s="14" t="s">
        <v>42</v>
      </c>
      <c r="D205" s="10">
        <f t="shared" si="29"/>
        <v>6</v>
      </c>
      <c r="E205" s="133">
        <f>IF(D204=D203,IF(AND(B205=Данные!$B$7,NOT(ISBLANK(C205)),OR(A205=$A$2,A205=Данные!$C$9)),E204+1,E204),IF(AND(B205=Данные!$B$7,NOT(ISBLANK(C205)),OR(A205=$A$2,A205=Данные!$C$9)),1,0))</f>
        <v>1</v>
      </c>
      <c r="F205" s="108" t="str">
        <f t="shared" si="28"/>
        <v>6.1</v>
      </c>
      <c r="G205" s="11" t="s">
        <v>364</v>
      </c>
      <c r="H205" s="11" t="s">
        <v>365</v>
      </c>
      <c r="I205" s="11"/>
      <c r="J205" s="11"/>
      <c r="K205" s="18"/>
      <c r="L205" s="7"/>
      <c r="M205" s="7"/>
    </row>
    <row r="206" spans="1:16" ht="13.9" customHeight="1">
      <c r="A206" s="82" t="str">
        <f>A205</f>
        <v>общее</v>
      </c>
      <c r="B206" s="82" t="str">
        <f>B205</f>
        <v>Да</v>
      </c>
      <c r="C206" s="13"/>
      <c r="D206" s="8">
        <f t="shared" si="29"/>
        <v>6</v>
      </c>
      <c r="E206" s="133">
        <f>IF(D205=D204,IF(AND(B206=Данные!$B$7,NOT(ISBLANK(C206)),OR(A206=$A$2,A206=Данные!$C$9)),E205+1,E205),IF(AND(B206=Данные!$B$7,NOT(ISBLANK(C206)),OR(A206=$A$2,A206=Данные!$C$9)),1,0))</f>
        <v>1</v>
      </c>
      <c r="F206" s="108" t="str">
        <f t="shared" si="28"/>
        <v/>
      </c>
      <c r="G206" s="14"/>
      <c r="H206" s="14"/>
      <c r="I206" s="20"/>
      <c r="J206" s="15" t="s">
        <v>6</v>
      </c>
      <c r="K206" s="15" t="s">
        <v>6</v>
      </c>
      <c r="L206" s="7"/>
      <c r="M206" s="12">
        <v>1</v>
      </c>
    </row>
    <row r="207" spans="1:16" ht="13.9" customHeight="1">
      <c r="A207" s="82" t="str">
        <f>A206</f>
        <v>общее</v>
      </c>
      <c r="B207" s="82" t="str">
        <f>B206</f>
        <v>Да</v>
      </c>
      <c r="C207" s="13"/>
      <c r="D207" s="8">
        <f t="shared" si="29"/>
        <v>6</v>
      </c>
      <c r="E207" s="133">
        <f>IF(D206=D205,IF(AND(B207=Данные!$B$7,NOT(ISBLANK(C207)),OR(A207=$A$2,A207=Данные!$C$9)),E206+1,E206),IF(AND(B207=Данные!$B$7,NOT(ISBLANK(C207)),OR(A207=$A$2,A207=Данные!$C$9)),1,0))</f>
        <v>1</v>
      </c>
      <c r="F207" s="108" t="str">
        <f t="shared" si="28"/>
        <v/>
      </c>
      <c r="G207" s="14"/>
      <c r="H207" s="14"/>
      <c r="I207" s="20"/>
      <c r="J207" s="15" t="s">
        <v>7</v>
      </c>
      <c r="K207" s="15" t="s">
        <v>7</v>
      </c>
      <c r="L207" s="7"/>
      <c r="M207" s="12">
        <v>0</v>
      </c>
    </row>
    <row r="208" spans="1:16" ht="33.75">
      <c r="A208" s="7" t="s">
        <v>157</v>
      </c>
      <c r="B208" s="7" t="s">
        <v>7</v>
      </c>
      <c r="C208" s="14" t="s">
        <v>42</v>
      </c>
      <c r="D208" s="10">
        <f t="shared" si="29"/>
        <v>6</v>
      </c>
      <c r="E208" s="133">
        <f>IF(D207=D206,IF(AND(B208=Данные!$B$7,NOT(ISBLANK(C208)),OR(A208=$A$2,A208=Данные!$C$9)),E207+1,E207),IF(AND(B208=Данные!$B$7,NOT(ISBLANK(C208)),OR(A208=$A$2,A208=Данные!$C$9)),1,0))</f>
        <v>1</v>
      </c>
      <c r="F208" s="108" t="str">
        <f t="shared" si="28"/>
        <v>6.1</v>
      </c>
      <c r="G208" s="11" t="s">
        <v>13</v>
      </c>
      <c r="H208" s="11" t="s">
        <v>22</v>
      </c>
      <c r="I208" s="11"/>
      <c r="J208" s="11" t="s">
        <v>29</v>
      </c>
      <c r="K208" s="12"/>
      <c r="L208" s="7"/>
      <c r="M208" s="7"/>
    </row>
    <row r="209" spans="1:13" ht="13.9" customHeight="1">
      <c r="A209" s="82" t="str">
        <f>A208</f>
        <v>общее</v>
      </c>
      <c r="B209" s="82" t="str">
        <f>B208</f>
        <v>Нет</v>
      </c>
      <c r="C209" s="13"/>
      <c r="D209" s="8">
        <f t="shared" si="29"/>
        <v>6</v>
      </c>
      <c r="E209" s="133">
        <f>IF(D208=D207,IF(AND(B209=Данные!$B$7,NOT(ISBLANK(C209)),OR(A209=$A$2,A209=Данные!$C$9)),E208+1,E208),IF(AND(B209=Данные!$B$7,NOT(ISBLANK(C209)),OR(A209=$A$2,A209=Данные!$C$9)),1,0))</f>
        <v>1</v>
      </c>
      <c r="F209" s="108" t="str">
        <f t="shared" si="28"/>
        <v/>
      </c>
      <c r="G209" s="14"/>
      <c r="H209" s="14"/>
      <c r="I209" s="20"/>
      <c r="J209" s="15" t="s">
        <v>6</v>
      </c>
      <c r="K209" s="15" t="s">
        <v>6</v>
      </c>
      <c r="L209" s="7"/>
      <c r="M209" s="12">
        <v>1</v>
      </c>
    </row>
    <row r="210" spans="1:13">
      <c r="A210" s="82" t="str">
        <f>A209</f>
        <v>общее</v>
      </c>
      <c r="B210" s="82" t="str">
        <f>B209</f>
        <v>Нет</v>
      </c>
      <c r="C210" s="13"/>
      <c r="D210" s="8">
        <f t="shared" si="29"/>
        <v>6</v>
      </c>
      <c r="E210" s="133">
        <f>IF(D209=D208,IF(AND(B210=Данные!$B$7,NOT(ISBLANK(C210)),OR(A210=$A$2,A210=Данные!$C$9)),E209+1,E209),IF(AND(B210=Данные!$B$7,NOT(ISBLANK(C210)),OR(A210=$A$2,A210=Данные!$C$9)),1,0))</f>
        <v>1</v>
      </c>
      <c r="F210" s="108" t="str">
        <f t="shared" si="28"/>
        <v/>
      </c>
      <c r="G210" s="14"/>
      <c r="H210" s="14"/>
      <c r="I210" s="20"/>
      <c r="J210" s="15" t="s">
        <v>7</v>
      </c>
      <c r="K210" s="15" t="s">
        <v>7</v>
      </c>
      <c r="L210" s="7"/>
      <c r="M210" s="12">
        <v>0</v>
      </c>
    </row>
    <row r="211" spans="1:13" ht="101.25" hidden="1">
      <c r="A211" s="7" t="s">
        <v>273</v>
      </c>
      <c r="B211" s="7" t="s">
        <v>7</v>
      </c>
      <c r="C211" s="14" t="s">
        <v>42</v>
      </c>
      <c r="D211" s="10">
        <f t="shared" si="29"/>
        <v>6</v>
      </c>
      <c r="E211" s="133">
        <f>IF(D210=D209,IF(AND(B211=Данные!$B$7,NOT(ISBLANK(C211)),OR(A211=$A$2,A211=Данные!$C$9)),E210+1,E210),IF(AND(B211=Данные!$B$7,NOT(ISBLANK(C211)),OR(A211=$A$2,A211=Данные!$C$9)),1,0))</f>
        <v>1</v>
      </c>
      <c r="F211" s="108" t="str">
        <f t="shared" ref="F211:F213" si="36">IF(D211=D210,IF(ISBLANK(G211),"",CONCATENATE(D211,".",E211)),D211)</f>
        <v>6.1</v>
      </c>
      <c r="G211" s="11" t="s">
        <v>205</v>
      </c>
      <c r="H211" s="19" t="s">
        <v>207</v>
      </c>
      <c r="I211" s="11" t="s">
        <v>206</v>
      </c>
      <c r="J211" s="11" t="s">
        <v>111</v>
      </c>
      <c r="K211" s="12"/>
      <c r="L211" s="7"/>
      <c r="M211" s="7"/>
    </row>
    <row r="212" spans="1:13" hidden="1">
      <c r="A212" s="82" t="str">
        <f>A211</f>
        <v>Услуги</v>
      </c>
      <c r="B212" s="82" t="str">
        <f>B211</f>
        <v>Нет</v>
      </c>
      <c r="C212" s="13"/>
      <c r="D212" s="8">
        <f t="shared" si="29"/>
        <v>6</v>
      </c>
      <c r="E212" s="133">
        <f>IF(D211=D210,IF(AND(B212=Данные!$B$7,NOT(ISBLANK(C212)),OR(A212=$A$2,A212=Данные!$C$9)),E211+1,E211),IF(AND(B212=Данные!$B$7,NOT(ISBLANK(C212)),OR(A212=$A$2,A212=Данные!$C$9)),1,0))</f>
        <v>1</v>
      </c>
      <c r="F212" s="108" t="str">
        <f t="shared" si="36"/>
        <v/>
      </c>
      <c r="G212" s="14"/>
      <c r="H212" s="14"/>
      <c r="I212" s="20"/>
      <c r="J212" s="15" t="s">
        <v>6</v>
      </c>
      <c r="K212" s="15" t="s">
        <v>6</v>
      </c>
      <c r="L212" s="7"/>
      <c r="M212" s="12">
        <v>1</v>
      </c>
    </row>
    <row r="213" spans="1:13" hidden="1">
      <c r="A213" s="82" t="str">
        <f>A212</f>
        <v>Услуги</v>
      </c>
      <c r="B213" s="82" t="str">
        <f>B212</f>
        <v>Нет</v>
      </c>
      <c r="C213" s="13"/>
      <c r="D213" s="8">
        <f t="shared" si="29"/>
        <v>6</v>
      </c>
      <c r="E213" s="133">
        <f>IF(D212=D211,IF(AND(B213=Данные!$B$7,NOT(ISBLANK(C213)),OR(A213=$A$2,A213=Данные!$C$9)),E212+1,E212),IF(AND(B213=Данные!$B$7,NOT(ISBLANK(C213)),OR(A213=$A$2,A213=Данные!$C$9)),1,0))</f>
        <v>1</v>
      </c>
      <c r="F213" s="108" t="str">
        <f t="shared" si="36"/>
        <v/>
      </c>
      <c r="G213" s="14"/>
      <c r="H213" s="14"/>
      <c r="I213" s="20"/>
      <c r="J213" s="15" t="s">
        <v>7</v>
      </c>
      <c r="K213" s="15" t="s">
        <v>7</v>
      </c>
      <c r="L213" s="7"/>
      <c r="M213" s="12">
        <v>0</v>
      </c>
    </row>
    <row r="214" spans="1:13" ht="45" hidden="1">
      <c r="A214" s="7" t="s">
        <v>273</v>
      </c>
      <c r="B214" s="7" t="s">
        <v>7</v>
      </c>
      <c r="C214" s="14" t="s">
        <v>42</v>
      </c>
      <c r="D214" s="10">
        <f t="shared" si="29"/>
        <v>6</v>
      </c>
      <c r="E214" s="133">
        <f>IF(D213=D212,IF(AND(B214=Данные!$B$7,NOT(ISBLANK(C214)),OR(A214=$A$2,A214=Данные!$C$9)),E213+1,E213),IF(AND(B214=Данные!$B$7,NOT(ISBLANK(C214)),OR(A214=$A$2,A214=Данные!$C$9)),1,0))</f>
        <v>1</v>
      </c>
      <c r="F214" s="108" t="str">
        <f t="shared" ref="F214:F220" si="37">IF(D214=D213,IF(ISBLANK(G214),"",CONCATENATE(D214,".",E214)),D214)</f>
        <v>6.1</v>
      </c>
      <c r="G214" s="11" t="s">
        <v>222</v>
      </c>
      <c r="H214" s="11" t="s">
        <v>223</v>
      </c>
      <c r="I214" s="11" t="s">
        <v>206</v>
      </c>
      <c r="J214" s="11" t="s">
        <v>111</v>
      </c>
      <c r="K214" s="12"/>
      <c r="L214" s="7"/>
      <c r="M214" s="7"/>
    </row>
    <row r="215" spans="1:13" hidden="1">
      <c r="A215" s="82" t="str">
        <f>A214</f>
        <v>Услуги</v>
      </c>
      <c r="B215" s="82" t="str">
        <f>B214</f>
        <v>Нет</v>
      </c>
      <c r="C215" s="13"/>
      <c r="D215" s="8">
        <f t="shared" si="29"/>
        <v>6</v>
      </c>
      <c r="E215" s="133">
        <f>IF(D214=D213,IF(AND(B215=Данные!$B$7,NOT(ISBLANK(C215)),OR(A215=$A$2,A215=Данные!$C$9)),E214+1,E214),IF(AND(B215=Данные!$B$7,NOT(ISBLANK(C215)),OR(A215=$A$2,A215=Данные!$C$9)),1,0))</f>
        <v>1</v>
      </c>
      <c r="F215" s="108" t="str">
        <f t="shared" si="37"/>
        <v/>
      </c>
      <c r="G215" s="14"/>
      <c r="H215" s="14"/>
      <c r="I215" s="20"/>
      <c r="J215" s="15" t="s">
        <v>6</v>
      </c>
      <c r="K215" s="15" t="s">
        <v>6</v>
      </c>
      <c r="L215" s="7"/>
      <c r="M215" s="12">
        <v>1</v>
      </c>
    </row>
    <row r="216" spans="1:13" hidden="1">
      <c r="A216" s="82" t="str">
        <f>A215</f>
        <v>Услуги</v>
      </c>
      <c r="B216" s="82" t="str">
        <f>B215</f>
        <v>Нет</v>
      </c>
      <c r="C216" s="13"/>
      <c r="D216" s="8">
        <f t="shared" si="29"/>
        <v>6</v>
      </c>
      <c r="E216" s="133">
        <f>IF(D215=D214,IF(AND(B216=Данные!$B$7,NOT(ISBLANK(C216)),OR(A216=$A$2,A216=Данные!$C$9)),E215+1,E215),IF(AND(B216=Данные!$B$7,NOT(ISBLANK(C216)),OR(A216=$A$2,A216=Данные!$C$9)),1,0))</f>
        <v>1</v>
      </c>
      <c r="F216" s="108" t="str">
        <f t="shared" si="37"/>
        <v/>
      </c>
      <c r="G216" s="14"/>
      <c r="H216" s="14"/>
      <c r="I216" s="20"/>
      <c r="J216" s="15" t="s">
        <v>7</v>
      </c>
      <c r="K216" s="15" t="s">
        <v>7</v>
      </c>
      <c r="L216" s="7"/>
      <c r="M216" s="12">
        <v>0</v>
      </c>
    </row>
    <row r="217" spans="1:13" ht="45" hidden="1">
      <c r="A217" s="7" t="s">
        <v>273</v>
      </c>
      <c r="B217" s="7" t="s">
        <v>7</v>
      </c>
      <c r="C217" s="14" t="s">
        <v>43</v>
      </c>
      <c r="D217" s="10">
        <f t="shared" si="29"/>
        <v>6</v>
      </c>
      <c r="E217" s="133">
        <f>IF(D216=D215,IF(AND(B217=Данные!$B$7,NOT(ISBLANK(C217)),OR(A217=$A$2,A217=Данные!$C$9)),E216+1,E216),IF(AND(B217=Данные!$B$7,NOT(ISBLANK(C217)),OR(A217=$A$2,A217=Данные!$C$9)),1,0))</f>
        <v>1</v>
      </c>
      <c r="F217" s="108" t="str">
        <f t="shared" si="37"/>
        <v>6.1</v>
      </c>
      <c r="G217" s="11" t="s">
        <v>231</v>
      </c>
      <c r="H217" s="11" t="s">
        <v>232</v>
      </c>
      <c r="I217" s="11" t="s">
        <v>206</v>
      </c>
      <c r="J217" s="25" t="s">
        <v>111</v>
      </c>
      <c r="K217" s="15"/>
      <c r="L217" s="7"/>
      <c r="M217" s="12"/>
    </row>
    <row r="218" spans="1:13" hidden="1">
      <c r="A218" s="82" t="str">
        <f>A217</f>
        <v>Услуги</v>
      </c>
      <c r="B218" s="82" t="str">
        <f>B217</f>
        <v>Нет</v>
      </c>
      <c r="C218" s="13"/>
      <c r="D218" s="8">
        <f t="shared" si="29"/>
        <v>6</v>
      </c>
      <c r="E218" s="133">
        <f>IF(D217=D216,IF(AND(B218=Данные!$B$7,NOT(ISBLANK(C218)),OR(A218=$A$2,A218=Данные!$C$9)),E217+1,E217),IF(AND(B218=Данные!$B$7,NOT(ISBLANK(C218)),OR(A218=$A$2,A218=Данные!$C$9)),1,0))</f>
        <v>1</v>
      </c>
      <c r="F218" s="108" t="str">
        <f t="shared" si="37"/>
        <v/>
      </c>
      <c r="G218" s="14"/>
      <c r="H218" s="14"/>
      <c r="I218" s="20"/>
      <c r="J218" s="15" t="s">
        <v>6</v>
      </c>
      <c r="K218" s="15" t="s">
        <v>6</v>
      </c>
      <c r="L218" s="7"/>
      <c r="M218" s="12">
        <v>1</v>
      </c>
    </row>
    <row r="219" spans="1:13" hidden="1">
      <c r="A219" s="82" t="str">
        <f>A218</f>
        <v>Услуги</v>
      </c>
      <c r="B219" s="82" t="str">
        <f>B218</f>
        <v>Нет</v>
      </c>
      <c r="C219" s="13"/>
      <c r="D219" s="8">
        <f t="shared" si="29"/>
        <v>6</v>
      </c>
      <c r="E219" s="133">
        <f>IF(D218=D217,IF(AND(B219=Данные!$B$7,NOT(ISBLANK(C219)),OR(A219=$A$2,A219=Данные!$C$9)),E218+1,E218),IF(AND(B219=Данные!$B$7,NOT(ISBLANK(C219)),OR(A219=$A$2,A219=Данные!$C$9)),1,0))</f>
        <v>1</v>
      </c>
      <c r="F219" s="108" t="str">
        <f t="shared" si="37"/>
        <v/>
      </c>
      <c r="G219" s="14"/>
      <c r="H219" s="14"/>
      <c r="I219" s="20"/>
      <c r="J219" s="15" t="s">
        <v>7</v>
      </c>
      <c r="K219" s="15" t="s">
        <v>7</v>
      </c>
      <c r="L219" s="7"/>
      <c r="M219" s="12">
        <v>0</v>
      </c>
    </row>
    <row r="220" spans="1:13" ht="56.25" hidden="1">
      <c r="A220" s="7" t="s">
        <v>156</v>
      </c>
      <c r="B220" s="7" t="s">
        <v>7</v>
      </c>
      <c r="C220" s="14" t="s">
        <v>42</v>
      </c>
      <c r="D220" s="10">
        <f t="shared" si="29"/>
        <v>6</v>
      </c>
      <c r="E220" s="133">
        <f>IF(D219=D218,IF(AND(B220=Данные!$B$7,NOT(ISBLANK(C220)),OR(A220=$A$2,A220=Данные!$C$9)),E219+1,E219),IF(AND(B220=Данные!$B$7,NOT(ISBLANK(C220)),OR(A220=$A$2,A220=Данные!$C$9)),1,0))</f>
        <v>1</v>
      </c>
      <c r="F220" s="108" t="str">
        <f t="shared" si="37"/>
        <v>6.1</v>
      </c>
      <c r="G220" s="11" t="s">
        <v>185</v>
      </c>
      <c r="H220" s="11" t="s">
        <v>186</v>
      </c>
      <c r="I220" s="11" t="s">
        <v>251</v>
      </c>
      <c r="J220" s="11" t="s">
        <v>111</v>
      </c>
      <c r="K220" s="18"/>
      <c r="L220" s="7"/>
      <c r="M220" s="7"/>
    </row>
    <row r="221" spans="1:13" ht="13.9" hidden="1" customHeight="1">
      <c r="A221" s="82" t="str">
        <f>A220</f>
        <v>ТМЦ</v>
      </c>
      <c r="B221" s="82" t="str">
        <f>B220</f>
        <v>Нет</v>
      </c>
      <c r="C221" s="13"/>
      <c r="D221" s="10">
        <f t="shared" si="29"/>
        <v>6</v>
      </c>
      <c r="E221" s="133">
        <f>IF(D220=D219,IF(AND(B221=Данные!$B$7,NOT(ISBLANK(C221)),OR(A221=$A$2,A221=Данные!$C$9)),E220+1,E220),IF(AND(B221=Данные!$B$7,NOT(ISBLANK(C221)),OR(A221=$A$2,A221=Данные!$C$9)),1,0))</f>
        <v>1</v>
      </c>
      <c r="F221" s="108" t="str">
        <f t="shared" ref="F221:F234" si="38">IF(D221=D220,IF(ISBLANK(G221),"",CONCATENATE(D221,".",E221)),D221)</f>
        <v/>
      </c>
      <c r="G221" s="14"/>
      <c r="H221" s="14"/>
      <c r="I221" s="20"/>
      <c r="J221" s="15" t="s">
        <v>6</v>
      </c>
      <c r="K221" s="15" t="s">
        <v>6</v>
      </c>
      <c r="L221" s="7"/>
      <c r="M221" s="12">
        <v>1</v>
      </c>
    </row>
    <row r="222" spans="1:13" ht="13.9" hidden="1" customHeight="1">
      <c r="A222" s="82" t="str">
        <f>A221</f>
        <v>ТМЦ</v>
      </c>
      <c r="B222" s="82" t="str">
        <f>B221</f>
        <v>Нет</v>
      </c>
      <c r="C222" s="13"/>
      <c r="D222" s="10">
        <f t="shared" si="29"/>
        <v>6</v>
      </c>
      <c r="E222" s="133">
        <f>IF(D221=D220,IF(AND(B222=Данные!$B$7,NOT(ISBLANK(C222)),OR(A222=$A$2,A222=Данные!$C$9)),E221+1,E221),IF(AND(B222=Данные!$B$7,NOT(ISBLANK(C222)),OR(A222=$A$2,A222=Данные!$C$9)),1,0))</f>
        <v>1</v>
      </c>
      <c r="F222" s="108" t="str">
        <f t="shared" si="38"/>
        <v/>
      </c>
      <c r="G222" s="14"/>
      <c r="H222" s="14"/>
      <c r="I222" s="20"/>
      <c r="J222" s="15" t="s">
        <v>7</v>
      </c>
      <c r="K222" s="15" t="s">
        <v>7</v>
      </c>
      <c r="L222" s="7"/>
      <c r="M222" s="12">
        <v>0</v>
      </c>
    </row>
    <row r="223" spans="1:13" ht="33.75" hidden="1">
      <c r="A223" s="7" t="s">
        <v>156</v>
      </c>
      <c r="B223" s="7" t="s">
        <v>7</v>
      </c>
      <c r="C223" s="14" t="s">
        <v>42</v>
      </c>
      <c r="D223" s="10">
        <f t="shared" si="29"/>
        <v>6</v>
      </c>
      <c r="E223" s="133">
        <f>IF(D222=D221,IF(AND(B223=Данные!$B$7,NOT(ISBLANK(C223)),OR(A223=$A$2,A223=Данные!$C$9)),E222+1,E222),IF(AND(B223=Данные!$B$7,NOT(ISBLANK(C223)),OR(A223=$A$2,A223=Данные!$C$9)),1,0))</f>
        <v>1</v>
      </c>
      <c r="F223" s="108" t="str">
        <f t="shared" si="38"/>
        <v>6.1</v>
      </c>
      <c r="G223" s="11" t="s">
        <v>187</v>
      </c>
      <c r="H223" s="11" t="s">
        <v>188</v>
      </c>
      <c r="I223" s="11" t="s">
        <v>251</v>
      </c>
      <c r="J223" s="11" t="s">
        <v>111</v>
      </c>
      <c r="K223" s="12"/>
      <c r="L223" s="7"/>
      <c r="M223" s="7"/>
    </row>
    <row r="224" spans="1:13" ht="13.9" hidden="1" customHeight="1">
      <c r="A224" s="82" t="str">
        <f>A223</f>
        <v>ТМЦ</v>
      </c>
      <c r="B224" s="82" t="str">
        <f>B223</f>
        <v>Нет</v>
      </c>
      <c r="C224" s="13"/>
      <c r="D224" s="10">
        <f t="shared" si="29"/>
        <v>6</v>
      </c>
      <c r="E224" s="133">
        <f>IF(D223=D222,IF(AND(B224=Данные!$B$7,NOT(ISBLANK(C224)),OR(A224=$A$2,A224=Данные!$C$9)),E223+1,E223),IF(AND(B224=Данные!$B$7,NOT(ISBLANK(C224)),OR(A224=$A$2,A224=Данные!$C$9)),1,0))</f>
        <v>1</v>
      </c>
      <c r="F224" s="108" t="str">
        <f t="shared" si="38"/>
        <v/>
      </c>
      <c r="G224" s="14"/>
      <c r="H224" s="14"/>
      <c r="I224" s="20"/>
      <c r="J224" s="15" t="s">
        <v>6</v>
      </c>
      <c r="K224" s="15" t="s">
        <v>6</v>
      </c>
      <c r="L224" s="7"/>
      <c r="M224" s="12">
        <v>1</v>
      </c>
    </row>
    <row r="225" spans="1:16" hidden="1">
      <c r="A225" s="82" t="str">
        <f>A224</f>
        <v>ТМЦ</v>
      </c>
      <c r="B225" s="82" t="str">
        <f>B224</f>
        <v>Нет</v>
      </c>
      <c r="C225" s="13"/>
      <c r="D225" s="10">
        <f t="shared" si="29"/>
        <v>6</v>
      </c>
      <c r="E225" s="133">
        <f>IF(D224=D223,IF(AND(B225=Данные!$B$7,NOT(ISBLANK(C225)),OR(A225=$A$2,A225=Данные!$C$9)),E224+1,E224),IF(AND(B225=Данные!$B$7,NOT(ISBLANK(C225)),OR(A225=$A$2,A225=Данные!$C$9)),1,0))</f>
        <v>1</v>
      </c>
      <c r="F225" s="108" t="str">
        <f t="shared" si="38"/>
        <v/>
      </c>
      <c r="G225" s="14"/>
      <c r="H225" s="14"/>
      <c r="I225" s="20"/>
      <c r="J225" s="15" t="s">
        <v>7</v>
      </c>
      <c r="K225" s="15" t="s">
        <v>7</v>
      </c>
      <c r="L225" s="7"/>
      <c r="M225" s="12">
        <v>0</v>
      </c>
    </row>
    <row r="226" spans="1:16" ht="90" hidden="1">
      <c r="A226" s="7" t="s">
        <v>156</v>
      </c>
      <c r="B226" s="7" t="s">
        <v>7</v>
      </c>
      <c r="C226" s="20" t="s">
        <v>42</v>
      </c>
      <c r="D226" s="10">
        <f t="shared" si="29"/>
        <v>6</v>
      </c>
      <c r="E226" s="133">
        <f>IF(D225=D224,IF(AND(B226=Данные!$B$7,NOT(ISBLANK(C226)),OR(A226=$A$2,A226=Данные!$C$9)),E225+1,E225),IF(AND(B226=Данные!$B$7,NOT(ISBLANK(C226)),OR(A226=$A$2,A226=Данные!$C$9)),1,0))</f>
        <v>1</v>
      </c>
      <c r="F226" s="108" t="str">
        <f t="shared" si="38"/>
        <v>6.1</v>
      </c>
      <c r="G226" s="11" t="s">
        <v>244</v>
      </c>
      <c r="H226" s="11" t="s">
        <v>245</v>
      </c>
      <c r="I226" s="11" t="s">
        <v>251</v>
      </c>
      <c r="J226" s="11" t="s">
        <v>111</v>
      </c>
      <c r="K226" s="12"/>
      <c r="L226" s="7"/>
      <c r="M226" s="7"/>
      <c r="P226" s="160"/>
    </row>
    <row r="227" spans="1:16" hidden="1">
      <c r="A227" s="82" t="str">
        <f>A226</f>
        <v>ТМЦ</v>
      </c>
      <c r="B227" s="82" t="str">
        <f>B226</f>
        <v>Нет</v>
      </c>
      <c r="C227" s="20"/>
      <c r="D227" s="10">
        <f t="shared" si="29"/>
        <v>6</v>
      </c>
      <c r="E227" s="133">
        <f>IF(D226=D225,IF(AND(B227=Данные!$B$7,NOT(ISBLANK(C227)),OR(A227=$A$2,A227=Данные!$C$9)),E226+1,E226),IF(AND(B227=Данные!$B$7,NOT(ISBLANK(C227)),OR(A227=$A$2,A227=Данные!$C$9)),1,0))</f>
        <v>1</v>
      </c>
      <c r="F227" s="108" t="str">
        <f t="shared" si="38"/>
        <v/>
      </c>
      <c r="G227" s="14"/>
      <c r="H227" s="14"/>
      <c r="I227" s="20"/>
      <c r="J227" s="15" t="s">
        <v>6</v>
      </c>
      <c r="K227" s="15" t="s">
        <v>6</v>
      </c>
      <c r="L227" s="7"/>
      <c r="M227" s="12">
        <v>1</v>
      </c>
    </row>
    <row r="228" spans="1:16" hidden="1">
      <c r="A228" s="82" t="str">
        <f t="shared" ref="A228:B232" si="39">A227</f>
        <v>ТМЦ</v>
      </c>
      <c r="B228" s="82" t="str">
        <f t="shared" si="39"/>
        <v>Нет</v>
      </c>
      <c r="C228" s="20"/>
      <c r="D228" s="10">
        <f t="shared" si="29"/>
        <v>6</v>
      </c>
      <c r="E228" s="133">
        <f>IF(D227=D226,IF(AND(B228=Данные!$B$7,NOT(ISBLANK(C228)),OR(A228=$A$2,A228=Данные!$C$9)),E227+1,E227),IF(AND(B228=Данные!$B$7,NOT(ISBLANK(C228)),OR(A228=$A$2,A228=Данные!$C$9)),1,0))</f>
        <v>1</v>
      </c>
      <c r="F228" s="108" t="str">
        <f t="shared" si="38"/>
        <v/>
      </c>
      <c r="G228" s="14"/>
      <c r="H228" s="14"/>
      <c r="I228" s="20"/>
      <c r="J228" s="15" t="s">
        <v>7</v>
      </c>
      <c r="K228" s="15" t="s">
        <v>7</v>
      </c>
      <c r="L228" s="7"/>
      <c r="M228" s="12">
        <v>0</v>
      </c>
    </row>
    <row r="229" spans="1:16" ht="33.75" hidden="1">
      <c r="A229" s="7" t="s">
        <v>156</v>
      </c>
      <c r="B229" s="7" t="s">
        <v>7</v>
      </c>
      <c r="C229" s="20" t="s">
        <v>42</v>
      </c>
      <c r="D229" s="10">
        <f t="shared" si="29"/>
        <v>6</v>
      </c>
      <c r="E229" s="133">
        <f>IF(D228=D227,IF(AND(B229=Данные!$B$7,NOT(ISBLANK(C229)),OR(A229=$A$2,A229=Данные!$C$9)),E228+1,E228),IF(AND(B229=Данные!$B$7,NOT(ISBLANK(C229)),OR(A229=$A$2,A229=Данные!$C$9)),1,0))</f>
        <v>1</v>
      </c>
      <c r="F229" s="108" t="str">
        <f t="shared" si="38"/>
        <v>6.1</v>
      </c>
      <c r="G229" s="11" t="s">
        <v>246</v>
      </c>
      <c r="H229" s="11" t="s">
        <v>247</v>
      </c>
      <c r="I229" s="11" t="s">
        <v>251</v>
      </c>
      <c r="J229" s="11" t="s">
        <v>111</v>
      </c>
      <c r="K229" s="15"/>
      <c r="L229" s="7"/>
      <c r="M229" s="12"/>
      <c r="P229" s="160"/>
    </row>
    <row r="230" spans="1:16" hidden="1">
      <c r="A230" s="82" t="str">
        <f t="shared" si="39"/>
        <v>ТМЦ</v>
      </c>
      <c r="B230" s="82" t="str">
        <f t="shared" ref="B230" si="40">B229</f>
        <v>Нет</v>
      </c>
      <c r="C230" s="13"/>
      <c r="D230" s="10">
        <f t="shared" si="29"/>
        <v>6</v>
      </c>
      <c r="E230" s="133">
        <f>IF(D229=D228,IF(AND(B230=Данные!$B$7,NOT(ISBLANK(C230)),OR(A230=$A$2,A230=Данные!$C$9)),E229+1,E229),IF(AND(B230=Данные!$B$7,NOT(ISBLANK(C230)),OR(A230=$A$2,A230=Данные!$C$9)),1,0))</f>
        <v>1</v>
      </c>
      <c r="F230" s="108" t="str">
        <f t="shared" si="38"/>
        <v/>
      </c>
      <c r="G230" s="14"/>
      <c r="H230" s="14"/>
      <c r="I230" s="20"/>
      <c r="J230" s="15" t="s">
        <v>6</v>
      </c>
      <c r="K230" s="15" t="s">
        <v>6</v>
      </c>
      <c r="L230" s="7"/>
      <c r="M230" s="12">
        <v>1</v>
      </c>
    </row>
    <row r="231" spans="1:16" hidden="1">
      <c r="A231" s="82" t="str">
        <f t="shared" si="39"/>
        <v>ТМЦ</v>
      </c>
      <c r="B231" s="82" t="str">
        <f t="shared" ref="B231" si="41">B230</f>
        <v>Нет</v>
      </c>
      <c r="C231" s="13"/>
      <c r="D231" s="10">
        <f t="shared" si="29"/>
        <v>6</v>
      </c>
      <c r="E231" s="133">
        <f>IF(D230=D229,IF(AND(B231=Данные!$B$7,NOT(ISBLANK(C231)),OR(A231=$A$2,A231=Данные!$C$9)),E230+1,E230),IF(AND(B231=Данные!$B$7,NOT(ISBLANK(C231)),OR(A231=$A$2,A231=Данные!$C$9)),1,0))</f>
        <v>1</v>
      </c>
      <c r="F231" s="108" t="str">
        <f t="shared" si="38"/>
        <v/>
      </c>
      <c r="G231" s="14"/>
      <c r="H231" s="14"/>
      <c r="I231" s="20"/>
      <c r="J231" s="15" t="s">
        <v>7</v>
      </c>
      <c r="K231" s="15" t="s">
        <v>7</v>
      </c>
      <c r="L231" s="7"/>
      <c r="M231" s="12">
        <v>0</v>
      </c>
    </row>
    <row r="232" spans="1:16" ht="56.25" hidden="1">
      <c r="A232" s="82" t="str">
        <f t="shared" si="39"/>
        <v>ТМЦ</v>
      </c>
      <c r="B232" s="82" t="str">
        <f t="shared" ref="B232" si="42">B231</f>
        <v>Нет</v>
      </c>
      <c r="C232" s="13"/>
      <c r="D232" s="10">
        <f t="shared" si="29"/>
        <v>6</v>
      </c>
      <c r="E232" s="133">
        <f>IF(D231=D230,IF(AND(B232=Данные!$B$7,NOT(ISBLANK(C232)),OR(A232=$A$2,A232=Данные!$C$9)),E231+1,E231),IF(AND(B232=Данные!$B$7,NOT(ISBLANK(C232)),OR(A232=$A$2,A232=Данные!$C$9)),1,0))</f>
        <v>1</v>
      </c>
      <c r="F232" s="108" t="str">
        <f t="shared" si="38"/>
        <v/>
      </c>
      <c r="G232" s="14"/>
      <c r="H232" s="14"/>
      <c r="I232" s="20"/>
      <c r="J232" s="15" t="s">
        <v>248</v>
      </c>
      <c r="K232" s="15" t="s">
        <v>248</v>
      </c>
      <c r="L232" s="7"/>
      <c r="M232" s="12">
        <v>0.5</v>
      </c>
    </row>
    <row r="233" spans="1:16" ht="13.9" customHeight="1">
      <c r="A233" s="155" t="s">
        <v>157</v>
      </c>
      <c r="B233" s="7"/>
      <c r="C233" s="108"/>
      <c r="D233" s="10">
        <f>D232+1</f>
        <v>7</v>
      </c>
      <c r="E233" s="133">
        <f>IF(D232=D231,IF(AND(B233=Данные!$B$7,NOT(ISBLANK(C233)),OR(A233=$A$2,A233=Данные!$C$9)),E232+1,E232),IF(AND(B233=Данные!$B$7,NOT(ISBLANK(C233)),OR(A233=$A$2,A233=Данные!$C$9)),1,0))</f>
        <v>1</v>
      </c>
      <c r="F233" s="108">
        <f t="shared" si="38"/>
        <v>7</v>
      </c>
      <c r="G233" s="16" t="s">
        <v>158</v>
      </c>
      <c r="H233" s="16"/>
      <c r="I233" s="16"/>
      <c r="J233" s="16"/>
      <c r="K233" s="108"/>
      <c r="L233" s="7"/>
      <c r="M233" s="7"/>
    </row>
    <row r="234" spans="1:16" ht="31.15" customHeight="1">
      <c r="A234" s="7" t="s">
        <v>273</v>
      </c>
      <c r="B234" s="7" t="s">
        <v>6</v>
      </c>
      <c r="C234" s="14" t="s">
        <v>42</v>
      </c>
      <c r="D234" s="10">
        <f t="shared" si="29"/>
        <v>7</v>
      </c>
      <c r="E234" s="133">
        <f>IF(D233=D232,IF(AND(B234=Данные!$B$7,NOT(ISBLANK(C234)),OR(A234=$A$2,A234=Данные!$C$9)),E233+1,E233),IF(AND(B234=Данные!$B$7,NOT(ISBLANK(C234)),OR(A234=$A$2,A234=Данные!$C$9)),1,0))</f>
        <v>1</v>
      </c>
      <c r="F234" s="108" t="str">
        <f t="shared" si="38"/>
        <v>7.1</v>
      </c>
      <c r="G234" s="17" t="s">
        <v>286</v>
      </c>
      <c r="H234" s="19" t="s">
        <v>22</v>
      </c>
      <c r="I234" s="11"/>
      <c r="J234" s="19" t="s">
        <v>28</v>
      </c>
      <c r="K234" s="12"/>
      <c r="L234" s="7"/>
      <c r="M234" s="7"/>
    </row>
    <row r="235" spans="1:16" ht="13.9" customHeight="1">
      <c r="A235" s="82" t="str">
        <f t="shared" ref="A235:B238" si="43">A234</f>
        <v>Услуги</v>
      </c>
      <c r="B235" s="82" t="str">
        <f t="shared" si="43"/>
        <v>Да</v>
      </c>
      <c r="C235" s="13"/>
      <c r="D235" s="8">
        <f t="shared" si="29"/>
        <v>7</v>
      </c>
      <c r="E235" s="133">
        <f>IF(D234=D233,IF(AND(B235=Данные!$B$7,NOT(ISBLANK(C235)),OR(A235=$A$2,A235=Данные!$C$9)),E234+1,E234),IF(AND(B235=Данные!$B$7,NOT(ISBLANK(C235)),OR(A235=$A$2,A235=Данные!$C$9)),1,0))</f>
        <v>1</v>
      </c>
      <c r="F235" s="108" t="str">
        <f t="shared" si="28"/>
        <v/>
      </c>
      <c r="G235" s="14"/>
      <c r="H235" s="14"/>
      <c r="I235" s="20"/>
      <c r="J235" s="15" t="s">
        <v>295</v>
      </c>
      <c r="K235" s="15" t="s">
        <v>295</v>
      </c>
      <c r="L235" s="7"/>
      <c r="M235" s="12">
        <v>1</v>
      </c>
    </row>
    <row r="236" spans="1:16" ht="13.9" customHeight="1">
      <c r="A236" s="82" t="str">
        <f t="shared" si="43"/>
        <v>Услуги</v>
      </c>
      <c r="B236" s="82" t="str">
        <f t="shared" si="43"/>
        <v>Да</v>
      </c>
      <c r="C236" s="13"/>
      <c r="D236" s="8">
        <f t="shared" si="29"/>
        <v>7</v>
      </c>
      <c r="E236" s="133">
        <f>IF(D235=D234,IF(AND(B236=Данные!$B$7,NOT(ISBLANK(C236)),OR(A236=$A$2,A236=Данные!$C$9)),E235+1,E235),IF(AND(B236=Данные!$B$7,NOT(ISBLANK(C236)),OR(A236=$A$2,A236=Данные!$C$9)),1,0))</f>
        <v>1</v>
      </c>
      <c r="F236" s="108"/>
      <c r="G236" s="14"/>
      <c r="H236" s="14"/>
      <c r="I236" s="20"/>
      <c r="J236" s="15" t="s">
        <v>296</v>
      </c>
      <c r="K236" s="15" t="s">
        <v>296</v>
      </c>
      <c r="L236" s="7"/>
      <c r="M236" s="12">
        <v>0.5</v>
      </c>
    </row>
    <row r="237" spans="1:16" ht="13.9" customHeight="1">
      <c r="A237" s="82" t="str">
        <f t="shared" si="43"/>
        <v>Услуги</v>
      </c>
      <c r="B237" s="82" t="str">
        <f t="shared" si="43"/>
        <v>Да</v>
      </c>
      <c r="C237" s="13"/>
      <c r="D237" s="8">
        <f t="shared" si="29"/>
        <v>7</v>
      </c>
      <c r="E237" s="133">
        <f>IF(D236=D235,IF(AND(B237=Данные!$B$7,NOT(ISBLANK(C237)),OR(A237=$A$2,A237=Данные!$C$9)),E236+1,E236),IF(AND(B237=Данные!$B$7,NOT(ISBLANK(C237)),OR(A237=$A$2,A237=Данные!$C$9)),1,0))</f>
        <v>1</v>
      </c>
      <c r="F237" s="108" t="str">
        <f>IF(D237=D236,IF(ISBLANK(G236),"",CONCATENATE(D237,".",E237)),D237)</f>
        <v/>
      </c>
      <c r="H237" s="14"/>
      <c r="I237" s="20"/>
      <c r="J237" s="15" t="s">
        <v>294</v>
      </c>
      <c r="K237" s="15" t="s">
        <v>309</v>
      </c>
      <c r="L237" s="7"/>
      <c r="M237" s="12">
        <v>0.1</v>
      </c>
    </row>
    <row r="238" spans="1:16" ht="13.9" hidden="1" customHeight="1">
      <c r="A238" s="82" t="s">
        <v>156</v>
      </c>
      <c r="B238" s="82" t="str">
        <f t="shared" si="43"/>
        <v>Да</v>
      </c>
      <c r="C238" s="13"/>
      <c r="D238" s="8">
        <f t="shared" si="29"/>
        <v>7</v>
      </c>
      <c r="E238" s="133">
        <f>IF(D237=D236,IF(AND(B238=Данные!$B$7,NOT(ISBLANK(C238)),OR(A238=$A$2,A238=Данные!$C$9)),E237+1,E237),IF(AND(B238=Данные!$B$7,NOT(ISBLANK(C238)),OR(A238=$A$2,A238=Данные!$C$9)),1,0))</f>
        <v>1</v>
      </c>
      <c r="F238" s="108" t="str">
        <f t="shared" si="28"/>
        <v/>
      </c>
      <c r="G238" s="14"/>
      <c r="H238" s="14"/>
      <c r="I238" s="20"/>
      <c r="J238" s="15" t="s">
        <v>282</v>
      </c>
      <c r="K238" s="15" t="s">
        <v>282</v>
      </c>
      <c r="L238" s="7"/>
      <c r="M238" s="12">
        <v>1</v>
      </c>
    </row>
    <row r="239" spans="1:16" ht="54.75" customHeight="1">
      <c r="A239" s="7" t="s">
        <v>157</v>
      </c>
      <c r="B239" s="7" t="s">
        <v>6</v>
      </c>
      <c r="C239" s="14" t="s">
        <v>42</v>
      </c>
      <c r="D239" s="10">
        <f>D235</f>
        <v>7</v>
      </c>
      <c r="E239" s="133">
        <f>IF(D235=D234,IF(AND(B239=Данные!$B$7,NOT(ISBLANK(C239)),OR(A239=$A$2,A239=Данные!$C$9)),E235+1,E235),IF(AND(B239=Данные!$B$7,NOT(ISBLANK(C239)),OR(A239=$A$2,A239=Данные!$C$9)),1,0))</f>
        <v>2</v>
      </c>
      <c r="F239" s="108" t="str">
        <f>IF(D239=D235,IF(ISBLANK(G239),"",CONCATENATE(D239,".",E239)),D239)</f>
        <v>7.2</v>
      </c>
      <c r="G239" s="11" t="s">
        <v>79</v>
      </c>
      <c r="H239" s="11" t="s">
        <v>226</v>
      </c>
      <c r="I239" s="11" t="s">
        <v>148</v>
      </c>
      <c r="J239" s="11"/>
      <c r="K239" s="12"/>
      <c r="L239" s="7"/>
      <c r="M239" s="7"/>
    </row>
    <row r="240" spans="1:16" ht="13.9" customHeight="1">
      <c r="A240" s="82" t="str">
        <f t="shared" ref="A240:B240" si="44">A239</f>
        <v>общее</v>
      </c>
      <c r="B240" s="82" t="str">
        <f t="shared" si="44"/>
        <v>Да</v>
      </c>
      <c r="C240" s="13"/>
      <c r="D240" s="8">
        <f t="shared" si="29"/>
        <v>7</v>
      </c>
      <c r="E240" s="133">
        <f>IF(D239=D235,IF(AND(B240=Данные!$B$7,NOT(ISBLANK(C240)),OR(A240=$A$2,A240=Данные!$C$9)),E239+1,E239),IF(AND(B240=Данные!$B$7,NOT(ISBLANK(C240)),OR(A240=$A$2,A240=Данные!$C$9)),1,0))</f>
        <v>2</v>
      </c>
      <c r="F240" s="108" t="str">
        <f t="shared" ref="F240" si="45">IF(D240=D239,IF(ISBLANK(G240),"",CONCATENATE(D240,".",E240)),D240)</f>
        <v/>
      </c>
      <c r="G240" s="14"/>
      <c r="H240" s="14"/>
      <c r="I240" s="20"/>
      <c r="J240" s="15" t="s">
        <v>6</v>
      </c>
      <c r="K240" s="15" t="s">
        <v>6</v>
      </c>
      <c r="L240" s="7"/>
      <c r="M240" s="12">
        <v>1</v>
      </c>
    </row>
    <row r="241" spans="1:14" ht="13.9" customHeight="1">
      <c r="A241" s="82" t="str">
        <f t="shared" ref="A241:B241" si="46">A240</f>
        <v>общее</v>
      </c>
      <c r="B241" s="82" t="str">
        <f t="shared" si="46"/>
        <v>Да</v>
      </c>
      <c r="C241" s="13"/>
      <c r="D241" s="8">
        <f>D240</f>
        <v>7</v>
      </c>
      <c r="E241" s="133">
        <f>IF(D240=D239,IF(AND(B241=Данные!$B$7,NOT(ISBLANK(C241)),OR(A241=$A$2,A241=Данные!$C$9)),E240+1,E240),IF(AND(B241=Данные!$B$7,NOT(ISBLANK(C241)),OR(A241=$A$2,A241=Данные!$C$9)),1,0))</f>
        <v>2</v>
      </c>
      <c r="F241" s="108" t="str">
        <f>IF(D241=D240,IF(ISBLANK(G241),"",CONCATENATE(D241,".",E241)),D241)</f>
        <v/>
      </c>
      <c r="G241" s="14"/>
      <c r="H241" s="14"/>
      <c r="I241" s="20"/>
      <c r="J241" s="15" t="s">
        <v>7</v>
      </c>
      <c r="K241" s="15" t="s">
        <v>7</v>
      </c>
      <c r="L241" s="7"/>
      <c r="M241" s="12">
        <v>0</v>
      </c>
    </row>
    <row r="242" spans="1:14" ht="54" customHeight="1">
      <c r="A242" s="7" t="s">
        <v>157</v>
      </c>
      <c r="B242" s="7" t="s">
        <v>6</v>
      </c>
      <c r="C242" s="14" t="s">
        <v>42</v>
      </c>
      <c r="D242" s="10">
        <f>D241</f>
        <v>7</v>
      </c>
      <c r="E242" s="133">
        <v>3</v>
      </c>
      <c r="F242" s="108" t="str">
        <f>IF(D242=D241,IF(ISBLANK(G242),"",CONCATENATE(D242,".",E242)),D242)</f>
        <v>7.3</v>
      </c>
      <c r="G242" s="11" t="s">
        <v>314</v>
      </c>
      <c r="H242" s="11" t="s">
        <v>22</v>
      </c>
      <c r="I242" s="11"/>
      <c r="J242" s="11" t="s">
        <v>92</v>
      </c>
      <c r="K242" s="12"/>
      <c r="L242" s="7"/>
      <c r="M242" s="7"/>
    </row>
    <row r="243" spans="1:14" ht="26.25" customHeight="1">
      <c r="A243" s="82" t="str">
        <f t="shared" ref="A243:B243" si="47">A242</f>
        <v>общее</v>
      </c>
      <c r="B243" s="82" t="str">
        <f t="shared" si="47"/>
        <v>Да</v>
      </c>
      <c r="C243" s="13"/>
      <c r="D243" s="8">
        <f t="shared" si="29"/>
        <v>7</v>
      </c>
      <c r="E243" s="133">
        <f>IF(D242=D236,IF(AND(B243=Данные!$B$7,NOT(ISBLANK(C243)),OR(A243=$A$2,A243=Данные!$C$9)),E242+1,E242),IF(AND(B243=Данные!$B$7,NOT(ISBLANK(C243)),OR(A243=$A$2,A243=Данные!$C$9)),1,0))</f>
        <v>3</v>
      </c>
      <c r="F243" s="108" t="str">
        <f t="shared" ref="F243" si="48">IF(D243=D242,IF(ISBLANK(G243),"",CONCATENATE(D243,".",E243)),D243)</f>
        <v/>
      </c>
      <c r="G243" s="14"/>
      <c r="H243" s="14"/>
      <c r="I243" s="20"/>
      <c r="J243" s="15" t="s">
        <v>297</v>
      </c>
      <c r="K243" s="15" t="s">
        <v>297</v>
      </c>
      <c r="L243" s="7"/>
      <c r="M243" s="12">
        <v>1</v>
      </c>
    </row>
    <row r="244" spans="1:14" ht="13.9" customHeight="1">
      <c r="A244" s="82" t="str">
        <f t="shared" ref="A244:B244" si="49">A243</f>
        <v>общее</v>
      </c>
      <c r="B244" s="82" t="str">
        <f t="shared" si="49"/>
        <v>Да</v>
      </c>
      <c r="C244" s="13"/>
      <c r="D244" s="8">
        <f>D243</f>
        <v>7</v>
      </c>
      <c r="E244" s="133">
        <f>IF(D243=D242,IF(AND(B244=Данные!$B$7,NOT(ISBLANK(C244)),OR(A244=$A$2,A244=Данные!$C$9)),E243+1,E243),IF(AND(B244=Данные!$B$7,NOT(ISBLANK(C244)),OR(A244=$A$2,A244=Данные!$C$9)),1,0))</f>
        <v>3</v>
      </c>
      <c r="F244" s="108" t="str">
        <f>IF(D244=D243,IF(ISBLANK(G244),"",CONCATENATE(D244,".",E244)),D244)</f>
        <v/>
      </c>
      <c r="G244" s="14"/>
      <c r="H244" s="14"/>
      <c r="I244" s="20"/>
      <c r="J244" s="15" t="s">
        <v>298</v>
      </c>
      <c r="K244" s="15" t="s">
        <v>298</v>
      </c>
      <c r="L244" s="7"/>
      <c r="M244" s="12">
        <v>0.5</v>
      </c>
    </row>
    <row r="245" spans="1:14" ht="13.9" customHeight="1">
      <c r="A245" s="82" t="str">
        <f t="shared" ref="A245:B245" si="50">A244</f>
        <v>общее</v>
      </c>
      <c r="B245" s="82" t="str">
        <f t="shared" si="50"/>
        <v>Да</v>
      </c>
      <c r="C245" s="13"/>
      <c r="D245" s="8">
        <f t="shared" si="29"/>
        <v>7</v>
      </c>
      <c r="E245" s="133">
        <f>IF(D244=D243,IF(AND(B245=Данные!$B$7,NOT(ISBLANK(C245)),OR(A245=$A$2,A245=Данные!$C$9)),E244+1,E244),IF(AND(B245=Данные!$B$7,NOT(ISBLANK(C245)),OR(A245=$A$2,A245=Данные!$C$9)),1,0))</f>
        <v>3</v>
      </c>
      <c r="F245" s="108" t="str">
        <f t="shared" ref="F245" si="51">IF(D245=D244,IF(ISBLANK(G245),"",CONCATENATE(D245,".",E245)),D245)</f>
        <v/>
      </c>
      <c r="G245" s="14"/>
      <c r="H245" s="14"/>
      <c r="I245" s="20"/>
      <c r="J245" s="15" t="s">
        <v>7</v>
      </c>
      <c r="K245" s="15" t="s">
        <v>7</v>
      </c>
      <c r="L245" s="7"/>
      <c r="M245" s="12">
        <v>0</v>
      </c>
    </row>
    <row r="246" spans="1:14" ht="13.9" hidden="1" customHeight="1">
      <c r="A246" s="82" t="s">
        <v>156</v>
      </c>
      <c r="B246" s="82" t="str">
        <f t="shared" ref="B246" si="52">B245</f>
        <v>Да</v>
      </c>
      <c r="C246" s="13"/>
      <c r="D246" s="8"/>
      <c r="E246" s="133">
        <f>IF(D245=D244,IF(AND(B246=Данные!$B$7,NOT(ISBLANK(C246)),OR(A246=$A$2,A246=Данные!$C$9)),E245+1,E245),IF(AND(B246=Данные!$B$7,NOT(ISBLANK(C246)),OR(A246=$A$2,A246=Данные!$C$9)),1,0))</f>
        <v>3</v>
      </c>
      <c r="F246" s="108"/>
      <c r="G246" s="14"/>
      <c r="H246" s="14"/>
      <c r="I246" s="20"/>
      <c r="J246" s="15"/>
      <c r="K246" s="15" t="s">
        <v>83</v>
      </c>
      <c r="L246" s="7"/>
      <c r="M246" s="12">
        <v>0</v>
      </c>
    </row>
    <row r="247" spans="1:14" ht="33.75" customHeight="1">
      <c r="A247" s="7" t="s">
        <v>157</v>
      </c>
      <c r="B247" s="7" t="s">
        <v>6</v>
      </c>
      <c r="C247" s="14" t="s">
        <v>42</v>
      </c>
      <c r="D247" s="10">
        <v>7</v>
      </c>
      <c r="E247" s="133">
        <v>4</v>
      </c>
      <c r="F247" s="108" t="str">
        <f>CONCATENATE(D247,".",E247)</f>
        <v>7.4</v>
      </c>
      <c r="G247" s="86" t="s">
        <v>320</v>
      </c>
      <c r="H247" s="86" t="s">
        <v>22</v>
      </c>
      <c r="I247" s="86"/>
      <c r="J247" s="86" t="s">
        <v>285</v>
      </c>
      <c r="K247" s="87"/>
      <c r="L247" s="7"/>
      <c r="M247" s="7"/>
    </row>
    <row r="248" spans="1:14" ht="13.9" customHeight="1">
      <c r="A248" s="82" t="str">
        <f t="shared" ref="A248:B248" si="53">A247</f>
        <v>общее</v>
      </c>
      <c r="B248" s="82" t="str">
        <f t="shared" si="53"/>
        <v>Да</v>
      </c>
      <c r="C248" s="13"/>
      <c r="D248" s="8">
        <f t="shared" si="29"/>
        <v>7</v>
      </c>
      <c r="E248" s="133">
        <f>IF(D247=D232,IF(AND(B248=Данные!$B$7,NOT(ISBLANK(C248)),OR(A248=$A$2,A248=Данные!$C$9)),E247+1,E247),IF(AND(B248=Данные!$B$7,NOT(ISBLANK(C248)),OR(A248=$A$2,A248=Данные!$C$9)),1,0))</f>
        <v>0</v>
      </c>
      <c r="F248" s="108" t="str">
        <f t="shared" ref="F248" si="54">IF(D248=D247,IF(ISBLANK(G248),"",CONCATENATE(D248,".",E248)),D248)</f>
        <v/>
      </c>
      <c r="G248" s="14"/>
      <c r="H248" s="14"/>
      <c r="I248" s="20"/>
      <c r="J248" s="15" t="s">
        <v>6</v>
      </c>
      <c r="K248" s="15" t="s">
        <v>6</v>
      </c>
      <c r="L248" s="7"/>
      <c r="M248" s="12">
        <v>1</v>
      </c>
    </row>
    <row r="249" spans="1:14" ht="13.9" customHeight="1">
      <c r="A249" s="82" t="str">
        <f t="shared" ref="A249:B249" si="55">A248</f>
        <v>общее</v>
      </c>
      <c r="B249" s="82" t="str">
        <f t="shared" si="55"/>
        <v>Да</v>
      </c>
      <c r="C249" s="13"/>
      <c r="D249" s="8">
        <f>D248</f>
        <v>7</v>
      </c>
      <c r="E249" s="133">
        <f>IF(D248=D247,IF(AND(B249=Данные!$B$7,NOT(ISBLANK(C249)),OR(A249=$A$2,A249=Данные!$C$9)),E248+1,E248),IF(AND(B249=Данные!$B$7,NOT(ISBLANK(C249)),OR(A249=$A$2,A249=Данные!$C$9)),1,0))</f>
        <v>0</v>
      </c>
      <c r="F249" s="108" t="str">
        <f>IF(D249=D248,IF(ISBLANK(G249),"",CONCATENATE(D249,".",E249)),D249)</f>
        <v/>
      </c>
      <c r="G249" s="14"/>
      <c r="H249" s="14"/>
      <c r="I249" s="20"/>
      <c r="J249" s="15" t="s">
        <v>7</v>
      </c>
      <c r="K249" s="15" t="s">
        <v>7</v>
      </c>
      <c r="L249" s="7"/>
      <c r="M249" s="12">
        <v>0</v>
      </c>
    </row>
    <row r="250" spans="1:14" ht="51" customHeight="1">
      <c r="A250" s="7" t="s">
        <v>157</v>
      </c>
      <c r="B250" s="7" t="s">
        <v>6</v>
      </c>
      <c r="C250" s="14" t="s">
        <v>42</v>
      </c>
      <c r="D250" s="10">
        <f>D235</f>
        <v>7</v>
      </c>
      <c r="E250" s="133">
        <v>5</v>
      </c>
      <c r="F250" s="108" t="str">
        <f>IF(D250=D235,IF(ISBLANK(G250),"",CONCATENATE(D250,".",E250)),D250)</f>
        <v>7.5</v>
      </c>
      <c r="G250" s="86" t="s">
        <v>331</v>
      </c>
      <c r="H250" s="19" t="s">
        <v>22</v>
      </c>
      <c r="I250" s="11"/>
      <c r="J250" s="19" t="s">
        <v>28</v>
      </c>
      <c r="K250" s="87"/>
      <c r="L250" s="7"/>
      <c r="M250" s="7"/>
    </row>
    <row r="251" spans="1:14" ht="13.9" customHeight="1">
      <c r="A251" s="82" t="str">
        <f t="shared" ref="A251:B251" si="56">A250</f>
        <v>общее</v>
      </c>
      <c r="B251" s="82" t="str">
        <f t="shared" si="56"/>
        <v>Да</v>
      </c>
      <c r="C251" s="13"/>
      <c r="D251" s="8">
        <f t="shared" si="29"/>
        <v>7</v>
      </c>
      <c r="E251" s="133">
        <f>IF(D250=D235,IF(AND(B251=Данные!$B$7,NOT(ISBLANK(C251)),OR(A251=$A$2,A251=Данные!$C$9)),E250+1,E250),IF(AND(B251=Данные!$B$7,NOT(ISBLANK(C251)),OR(A251=$A$2,A251=Данные!$C$9)),1,0))</f>
        <v>5</v>
      </c>
      <c r="F251" s="108" t="str">
        <f t="shared" ref="F251" si="57">IF(D251=D250,IF(ISBLANK(G251),"",CONCATENATE(D251,".",E251)),D251)</f>
        <v/>
      </c>
      <c r="G251" s="14"/>
      <c r="H251" s="14"/>
      <c r="I251" s="20"/>
      <c r="J251" s="15" t="s">
        <v>6</v>
      </c>
      <c r="K251" s="15" t="s">
        <v>6</v>
      </c>
      <c r="L251" s="7"/>
      <c r="M251" s="12">
        <v>1</v>
      </c>
    </row>
    <row r="252" spans="1:14" ht="13.9" customHeight="1">
      <c r="A252" s="82" t="str">
        <f t="shared" ref="A252:B252" si="58">A251</f>
        <v>общее</v>
      </c>
      <c r="B252" s="82" t="str">
        <f t="shared" si="58"/>
        <v>Да</v>
      </c>
      <c r="C252" s="13"/>
      <c r="D252" s="8">
        <f>D251</f>
        <v>7</v>
      </c>
      <c r="E252" s="133">
        <f>IF(D251=D250,IF(AND(B252=Данные!$B$7,NOT(ISBLANK(C252)),OR(A252=$A$2,A252=Данные!$C$9)),E251+1,E251),IF(AND(B252=Данные!$B$7,NOT(ISBLANK(C252)),OR(A252=$A$2,A252=Данные!$C$9)),1,0))</f>
        <v>5</v>
      </c>
      <c r="F252" s="108" t="str">
        <f>IF(D252=D251,IF(ISBLANK(G252),"",CONCATENATE(D252,".",E252)),D252)</f>
        <v/>
      </c>
      <c r="G252" s="14"/>
      <c r="H252" s="14"/>
      <c r="I252" s="20"/>
      <c r="J252" s="15" t="s">
        <v>7</v>
      </c>
      <c r="K252" s="15" t="s">
        <v>7</v>
      </c>
      <c r="L252" s="7"/>
      <c r="M252" s="12">
        <v>0</v>
      </c>
    </row>
    <row r="253" spans="1:14" ht="60.75" customHeight="1">
      <c r="A253" s="7" t="s">
        <v>157</v>
      </c>
      <c r="B253" s="7" t="s">
        <v>6</v>
      </c>
      <c r="C253" s="14" t="s">
        <v>42</v>
      </c>
      <c r="D253" s="10">
        <f>D235</f>
        <v>7</v>
      </c>
      <c r="E253" s="133">
        <v>6</v>
      </c>
      <c r="F253" s="108" t="str">
        <f>IF(D253=D235,IF(ISBLANK(G253),"",CONCATENATE(D253,".",E253)),D253)</f>
        <v>7.6</v>
      </c>
      <c r="G253" s="11" t="s">
        <v>329</v>
      </c>
      <c r="H253" s="11" t="s">
        <v>338</v>
      </c>
      <c r="I253" s="11"/>
      <c r="J253" s="11" t="s">
        <v>111</v>
      </c>
      <c r="K253" s="12"/>
      <c r="L253" s="7"/>
      <c r="M253" s="7"/>
    </row>
    <row r="254" spans="1:14" ht="13.9" customHeight="1">
      <c r="A254" s="82" t="str">
        <f t="shared" ref="A254:B254" si="59">A253</f>
        <v>общее</v>
      </c>
      <c r="B254" s="82" t="str">
        <f t="shared" si="59"/>
        <v>Да</v>
      </c>
      <c r="C254" s="13"/>
      <c r="D254" s="8">
        <f t="shared" si="29"/>
        <v>7</v>
      </c>
      <c r="E254" s="133">
        <f>IF(D253=D235,IF(AND(B254=Данные!$B$7,NOT(ISBLANK(C254)),OR(A254=$A$2,A254=Данные!$C$9)),E253+1,E253),IF(AND(B254=Данные!$B$7,NOT(ISBLANK(C254)),OR(A254=$A$2,A254=Данные!$C$9)),1,0))</f>
        <v>6</v>
      </c>
      <c r="F254" s="108" t="str">
        <f t="shared" ref="F254" si="60">IF(D254=D253,IF(ISBLANK(G254),"",CONCATENATE(D254,".",E254)),D254)</f>
        <v/>
      </c>
      <c r="G254" s="14"/>
      <c r="H254" s="14"/>
      <c r="I254" s="20"/>
      <c r="J254" s="15" t="s">
        <v>6</v>
      </c>
      <c r="K254" s="15" t="s">
        <v>6</v>
      </c>
      <c r="L254" s="7"/>
      <c r="M254" s="12">
        <v>1</v>
      </c>
    </row>
    <row r="255" spans="1:14" ht="13.9" customHeight="1">
      <c r="A255" s="82" t="str">
        <f t="shared" ref="A255:B255" si="61">A254</f>
        <v>общее</v>
      </c>
      <c r="B255" s="82" t="str">
        <f t="shared" si="61"/>
        <v>Да</v>
      </c>
      <c r="C255" s="13"/>
      <c r="D255" s="8">
        <f>D254</f>
        <v>7</v>
      </c>
      <c r="E255" s="133">
        <f>IF(D254=D253,IF(AND(B255=Данные!$B$7,NOT(ISBLANK(C255)),OR(A255=$A$2,A255=Данные!$C$9)),E254+1,E254),IF(AND(B255=Данные!$B$7,NOT(ISBLANK(C255)),OR(A255=$A$2,A255=Данные!$C$9)),1,0))</f>
        <v>6</v>
      </c>
      <c r="F255" s="108" t="str">
        <f>IF(D255=D254,IF(ISBLANK(G255),"",CONCATENATE(D255,".",E255)),D255)</f>
        <v/>
      </c>
      <c r="G255" s="14"/>
      <c r="H255" s="14"/>
      <c r="I255" s="20"/>
      <c r="J255" s="15" t="s">
        <v>7</v>
      </c>
      <c r="K255" s="15" t="s">
        <v>7</v>
      </c>
      <c r="L255" s="7"/>
      <c r="M255" s="12">
        <v>0</v>
      </c>
    </row>
    <row r="256" spans="1:14" ht="33.75" customHeight="1">
      <c r="A256" s="7" t="s">
        <v>157</v>
      </c>
      <c r="B256" s="7" t="s">
        <v>6</v>
      </c>
      <c r="C256" s="14" t="s">
        <v>42</v>
      </c>
      <c r="D256" s="10">
        <f>D235</f>
        <v>7</v>
      </c>
      <c r="E256" s="133">
        <v>7</v>
      </c>
      <c r="F256" s="108" t="str">
        <f>IF(D256=D235,IF(ISBLANK(G256),"",CONCATENATE(D256,".",E256)),D256)</f>
        <v>7.7</v>
      </c>
      <c r="G256" s="11" t="s">
        <v>349</v>
      </c>
      <c r="H256" s="11" t="s">
        <v>22</v>
      </c>
      <c r="I256" s="11"/>
      <c r="J256" s="11" t="s">
        <v>73</v>
      </c>
      <c r="K256" s="12"/>
      <c r="L256" s="7"/>
      <c r="M256" s="7"/>
      <c r="N256" s="160"/>
    </row>
    <row r="257" spans="1:13" ht="13.9" customHeight="1">
      <c r="A257" s="82" t="str">
        <f t="shared" ref="A257:B257" si="62">A256</f>
        <v>общее</v>
      </c>
      <c r="B257" s="82" t="str">
        <f t="shared" si="62"/>
        <v>Да</v>
      </c>
      <c r="C257" s="13"/>
      <c r="D257" s="8">
        <f t="shared" si="29"/>
        <v>7</v>
      </c>
      <c r="E257" s="133">
        <f>IF(D256=D235,IF(AND(B257=Данные!$B$7,NOT(ISBLANK(C257)),OR(A257=$A$2,A257=Данные!$C$9)),E256+1,E256),IF(AND(B257=Данные!$B$7,NOT(ISBLANK(C257)),OR(A257=$A$2,A257=Данные!$C$9)),1,0))</f>
        <v>7</v>
      </c>
      <c r="F257" s="108" t="str">
        <f t="shared" ref="F257" si="63">IF(D257=D256,IF(ISBLANK(G257),"",CONCATENATE(D257,".",E257)),D257)</f>
        <v/>
      </c>
      <c r="G257" s="14"/>
      <c r="H257" s="14"/>
      <c r="I257" s="20"/>
      <c r="J257" s="15" t="s">
        <v>350</v>
      </c>
      <c r="K257" s="15" t="s">
        <v>350</v>
      </c>
      <c r="L257" s="7"/>
      <c r="M257" s="12">
        <v>1</v>
      </c>
    </row>
    <row r="258" spans="1:13" ht="13.9" customHeight="1">
      <c r="A258" s="82" t="str">
        <f t="shared" ref="A258:B260" si="64">A255</f>
        <v>общее</v>
      </c>
      <c r="B258" s="82" t="str">
        <f t="shared" si="64"/>
        <v>Да</v>
      </c>
      <c r="C258" s="13"/>
      <c r="D258" s="8">
        <f>D255</f>
        <v>7</v>
      </c>
      <c r="E258" s="133">
        <f>IF(D255=D254,IF(AND(B258=Данные!$B$7,NOT(ISBLANK(C258)),OR(A258=$A$2,A258=Данные!$C$9)),E255+1,E255),IF(AND(B258=Данные!$B$7,NOT(ISBLANK(C258)),OR(A258=$A$2,A258=Данные!$C$9)),1,0))</f>
        <v>6</v>
      </c>
      <c r="F258" s="200" t="str">
        <f>IF(D258=D255,IF(ISBLANK(G258),"",CONCATENATE(D258,".",E258)),D258)</f>
        <v/>
      </c>
      <c r="G258" s="14"/>
      <c r="H258" s="14"/>
      <c r="I258" s="20"/>
      <c r="J258" s="15" t="s">
        <v>351</v>
      </c>
      <c r="K258" s="15" t="s">
        <v>351</v>
      </c>
      <c r="L258" s="7"/>
      <c r="M258" s="12">
        <v>0.75</v>
      </c>
    </row>
    <row r="259" spans="1:13" ht="13.9" customHeight="1">
      <c r="A259" s="82" t="str">
        <f t="shared" si="64"/>
        <v>общее</v>
      </c>
      <c r="B259" s="82" t="str">
        <f t="shared" si="64"/>
        <v>Да</v>
      </c>
      <c r="C259" s="13"/>
      <c r="D259" s="8">
        <f>D256</f>
        <v>7</v>
      </c>
      <c r="E259" s="133">
        <f>IF(D256=D255,IF(AND(B259=Данные!$B$7,NOT(ISBLANK(C259)),OR(A259=$A$2,A259=Данные!$C$9)),E256+1,E256),IF(AND(B259=Данные!$B$7,NOT(ISBLANK(C259)),OR(A259=$A$2,A259=Данные!$C$9)),1,0))</f>
        <v>7</v>
      </c>
      <c r="F259" s="200" t="str">
        <f>IF(D259=D256,IF(ISBLANK(G259),"",CONCATENATE(D259,".",E259)),D259)</f>
        <v/>
      </c>
      <c r="G259" s="14"/>
      <c r="H259" s="14"/>
      <c r="I259" s="20"/>
      <c r="J259" s="15" t="s">
        <v>352</v>
      </c>
      <c r="K259" s="15" t="s">
        <v>352</v>
      </c>
      <c r="L259" s="7"/>
      <c r="M259" s="12">
        <v>0.5</v>
      </c>
    </row>
    <row r="260" spans="1:13" ht="13.9" customHeight="1">
      <c r="A260" s="82" t="str">
        <f t="shared" si="64"/>
        <v>общее</v>
      </c>
      <c r="B260" s="82" t="str">
        <f t="shared" si="64"/>
        <v>Да</v>
      </c>
      <c r="C260" s="13"/>
      <c r="D260" s="8">
        <f>D257</f>
        <v>7</v>
      </c>
      <c r="E260" s="133">
        <f>IF(D257=D256,IF(AND(B260=Данные!$B$7,NOT(ISBLANK(C260)),OR(A260=$A$2,A260=Данные!$C$9)),E257+1,E257),IF(AND(B260=Данные!$B$7,NOT(ISBLANK(C260)),OR(A260=$A$2,A260=Данные!$C$9)),1,0))</f>
        <v>7</v>
      </c>
      <c r="F260" s="108" t="str">
        <f>IF(D260=D257,IF(ISBLANK(G260),"",CONCATENATE(D260,".",E260)),D260)</f>
        <v/>
      </c>
      <c r="G260" s="14"/>
      <c r="H260" s="14"/>
      <c r="I260" s="20"/>
      <c r="J260" s="15" t="s">
        <v>353</v>
      </c>
      <c r="K260" s="15" t="s">
        <v>353</v>
      </c>
      <c r="L260" s="7"/>
      <c r="M260" s="12">
        <v>0</v>
      </c>
    </row>
    <row r="261" spans="1:13" ht="32.25" hidden="1" customHeight="1">
      <c r="A261" s="7" t="s">
        <v>157</v>
      </c>
      <c r="B261" s="7" t="s">
        <v>7</v>
      </c>
      <c r="C261" s="14" t="s">
        <v>42</v>
      </c>
      <c r="D261" s="10">
        <f>D238</f>
        <v>7</v>
      </c>
      <c r="E261" s="133">
        <v>7</v>
      </c>
      <c r="F261" s="108" t="str">
        <f>IF(D261=D238,IF(ISBLANK(G261),"",CONCATENATE(D261,".",E261)),D261)</f>
        <v>7.7</v>
      </c>
      <c r="G261" s="11" t="s">
        <v>335</v>
      </c>
      <c r="H261" s="86" t="s">
        <v>336</v>
      </c>
      <c r="I261" s="11" t="s">
        <v>148</v>
      </c>
      <c r="J261" s="11"/>
      <c r="K261" s="12"/>
      <c r="L261" s="7"/>
      <c r="M261" s="7"/>
    </row>
    <row r="262" spans="1:13" ht="13.9" hidden="1" customHeight="1">
      <c r="A262" s="82" t="str">
        <f t="shared" ref="A262:B262" si="65">A261</f>
        <v>общее</v>
      </c>
      <c r="B262" s="82" t="str">
        <f t="shared" si="65"/>
        <v>Нет</v>
      </c>
      <c r="C262" s="13"/>
      <c r="D262" s="8">
        <f t="shared" si="29"/>
        <v>7</v>
      </c>
      <c r="E262" s="133">
        <f>IF(D261=D238,IF(AND(B262=Данные!$B$7,NOT(ISBLANK(C262)),OR(A262=$A$2,A262=Данные!$C$9)),E261+1,E261),IF(AND(B262=Данные!$B$7,NOT(ISBLANK(C262)),OR(A262=$A$2,A262=Данные!$C$9)),1,0))</f>
        <v>7</v>
      </c>
      <c r="F262" s="108" t="str">
        <f t="shared" ref="F262" si="66">IF(D262=D261,IF(ISBLANK(G262),"",CONCATENATE(D262,".",E262)),D262)</f>
        <v/>
      </c>
      <c r="G262" s="14"/>
      <c r="H262" s="14"/>
      <c r="I262" s="20"/>
      <c r="J262" s="15" t="s">
        <v>6</v>
      </c>
      <c r="K262" s="15" t="s">
        <v>6</v>
      </c>
      <c r="L262" s="7"/>
      <c r="M262" s="12">
        <v>1</v>
      </c>
    </row>
    <row r="263" spans="1:13" ht="13.9" hidden="1" customHeight="1">
      <c r="A263" s="82" t="str">
        <f t="shared" ref="A263:B263" si="67">A262</f>
        <v>общее</v>
      </c>
      <c r="B263" s="82" t="str">
        <f t="shared" si="67"/>
        <v>Нет</v>
      </c>
      <c r="C263" s="13"/>
      <c r="D263" s="8">
        <f>D262</f>
        <v>7</v>
      </c>
      <c r="E263" s="133">
        <f>IF(D262=D261,IF(AND(B263=Данные!$B$7,NOT(ISBLANK(C263)),OR(A263=$A$2,A263=Данные!$C$9)),E262+1,E262),IF(AND(B263=Данные!$B$7,NOT(ISBLANK(C263)),OR(A263=$A$2,A263=Данные!$C$9)),1,0))</f>
        <v>7</v>
      </c>
      <c r="F263" s="108" t="str">
        <f>IF(D263=D262,IF(ISBLANK(G263),"",CONCATENATE(D263,".",E263)),D263)</f>
        <v/>
      </c>
      <c r="G263" s="14"/>
      <c r="H263" s="14"/>
      <c r="I263" s="20"/>
      <c r="J263" s="15" t="s">
        <v>7</v>
      </c>
      <c r="K263" s="15" t="s">
        <v>7</v>
      </c>
      <c r="L263" s="7"/>
      <c r="M263" s="12">
        <v>0</v>
      </c>
    </row>
    <row r="264" spans="1:13" ht="56.25">
      <c r="A264" s="7" t="s">
        <v>157</v>
      </c>
      <c r="B264" s="7" t="s">
        <v>6</v>
      </c>
      <c r="C264" s="14" t="s">
        <v>42</v>
      </c>
      <c r="D264" s="10">
        <f>D241</f>
        <v>7</v>
      </c>
      <c r="E264" s="133">
        <v>8</v>
      </c>
      <c r="F264" s="108" t="str">
        <f>IF(D264=D241,IF(ISBLANK(G264),"",CONCATENATE(D264,".",E264)),D264)</f>
        <v>7.8</v>
      </c>
      <c r="G264" s="11" t="s">
        <v>272</v>
      </c>
      <c r="H264" s="11" t="s">
        <v>91</v>
      </c>
      <c r="I264" s="11"/>
      <c r="J264" s="11" t="s">
        <v>302</v>
      </c>
      <c r="K264" s="12"/>
      <c r="L264" s="7"/>
      <c r="M264" s="7"/>
    </row>
    <row r="265" spans="1:13" ht="13.9" customHeight="1">
      <c r="A265" s="82" t="str">
        <f t="shared" ref="A265:B268" si="68">A264</f>
        <v>общее</v>
      </c>
      <c r="B265" s="82" t="str">
        <f t="shared" si="68"/>
        <v>Да</v>
      </c>
      <c r="C265" s="13"/>
      <c r="D265" s="8">
        <f t="shared" si="29"/>
        <v>7</v>
      </c>
      <c r="E265" s="133">
        <f>IF(D264=D241,IF(AND(B265=Данные!$B$7,NOT(ISBLANK(C265)),OR(A265=$A$2,A265=Данные!$C$9)),E264+1,E264),IF(AND(B265=Данные!$B$7,NOT(ISBLANK(C265)),OR(A265=$A$2,A265=Данные!$C$9)),1,0))</f>
        <v>8</v>
      </c>
      <c r="F265" s="108" t="str">
        <f t="shared" si="28"/>
        <v/>
      </c>
      <c r="G265" s="14"/>
      <c r="H265" s="14"/>
      <c r="I265" s="20"/>
      <c r="J265" s="15" t="s">
        <v>6</v>
      </c>
      <c r="K265" s="15" t="s">
        <v>7</v>
      </c>
      <c r="L265" s="7"/>
      <c r="M265" s="12">
        <v>1</v>
      </c>
    </row>
    <row r="266" spans="1:13" ht="13.9" customHeight="1">
      <c r="A266" s="82" t="str">
        <f t="shared" si="68"/>
        <v>общее</v>
      </c>
      <c r="B266" s="82" t="str">
        <f t="shared" si="68"/>
        <v>Да</v>
      </c>
      <c r="C266" s="13"/>
      <c r="D266" s="8">
        <f>D265</f>
        <v>7</v>
      </c>
      <c r="E266" s="133">
        <f>IF(D265=D264,IF(AND(B266=Данные!$B$7,NOT(ISBLANK(C266)),OR(A266=$A$2,A266=Данные!$C$9)),E265+1,E265),IF(AND(B266=Данные!$B$7,NOT(ISBLANK(C266)),OR(A266=$A$2,A266=Данные!$C$9)),1,0))</f>
        <v>8</v>
      </c>
      <c r="F266" s="108" t="str">
        <f>IF(D266=D265,IF(ISBLANK(G266),"",CONCATENATE(D266,".",E266)),D266)</f>
        <v/>
      </c>
      <c r="G266" s="14"/>
      <c r="H266" s="14"/>
      <c r="I266" s="20"/>
      <c r="J266" s="15" t="s">
        <v>7</v>
      </c>
      <c r="K266" s="15" t="s">
        <v>81</v>
      </c>
      <c r="L266" s="7"/>
      <c r="M266" s="12">
        <v>1</v>
      </c>
    </row>
    <row r="267" spans="1:13" ht="13.9" customHeight="1">
      <c r="A267" s="82" t="str">
        <f t="shared" si="68"/>
        <v>общее</v>
      </c>
      <c r="B267" s="82" t="str">
        <f t="shared" si="68"/>
        <v>Да</v>
      </c>
      <c r="C267" s="13"/>
      <c r="D267" s="8">
        <f t="shared" si="29"/>
        <v>7</v>
      </c>
      <c r="E267" s="133">
        <f>IF(D266=D265,IF(AND(B267=Данные!$B$7,NOT(ISBLANK(C267)),OR(A267=$A$2,A267=Данные!$C$9)),E266+1,E266),IF(AND(B267=Данные!$B$7,NOT(ISBLANK(C267)),OR(A267=$A$2,A267=Данные!$C$9)),1,0))</f>
        <v>8</v>
      </c>
      <c r="F267" s="108" t="str">
        <f t="shared" si="28"/>
        <v/>
      </c>
      <c r="G267" s="14"/>
      <c r="H267" s="14"/>
      <c r="I267" s="20"/>
      <c r="J267" s="15"/>
      <c r="K267" s="15" t="s">
        <v>82</v>
      </c>
      <c r="L267" s="7"/>
      <c r="M267" s="12">
        <v>0.5</v>
      </c>
    </row>
    <row r="268" spans="1:13" ht="13.9" customHeight="1">
      <c r="A268" s="82" t="str">
        <f t="shared" si="68"/>
        <v>общее</v>
      </c>
      <c r="B268" s="82" t="str">
        <f t="shared" si="68"/>
        <v>Да</v>
      </c>
      <c r="C268" s="13"/>
      <c r="D268" s="8"/>
      <c r="E268" s="133">
        <f>IF(D267=D266,IF(AND(B268=Данные!$B$7,NOT(ISBLANK(C268)),OR(A268=$A$2,A268=Данные!$C$9)),E267+1,E267),IF(AND(B268=Данные!$B$7,NOT(ISBLANK(C268)),OR(A268=$A$2,A268=Данные!$C$9)),1,0))</f>
        <v>8</v>
      </c>
      <c r="F268" s="108"/>
      <c r="G268" s="14"/>
      <c r="H268" s="14"/>
      <c r="I268" s="20"/>
      <c r="J268" s="15"/>
      <c r="K268" s="15" t="s">
        <v>83</v>
      </c>
      <c r="L268" s="7"/>
      <c r="M268" s="12">
        <v>0</v>
      </c>
    </row>
    <row r="269" spans="1:13" ht="13.9" customHeight="1">
      <c r="A269" s="155" t="s">
        <v>157</v>
      </c>
      <c r="B269" s="7"/>
      <c r="C269" s="108"/>
      <c r="D269" s="9">
        <f>D267+1</f>
        <v>8</v>
      </c>
      <c r="E269" s="133">
        <f>IF(D268=D267,IF(AND(B269=Данные!$B$7,NOT(ISBLANK(C269)),OR(A269=$A$2,A269=Данные!$C$9)),E268+1,E268),IF(AND(B269=Данные!$B$7,NOT(ISBLANK(C269)),OR(A269=$A$2,A269=Данные!$C$9)),1,0))</f>
        <v>0</v>
      </c>
      <c r="F269" s="108">
        <f>IF(D269=D267,IF(ISBLANK(G269),"",CONCATENATE(D269,".",E269)),D269)</f>
        <v>8</v>
      </c>
      <c r="G269" s="16" t="s">
        <v>23</v>
      </c>
      <c r="H269" s="16"/>
      <c r="I269" s="16"/>
      <c r="J269" s="16"/>
      <c r="K269" s="108"/>
      <c r="L269" s="7"/>
      <c r="M269" s="7"/>
    </row>
    <row r="270" spans="1:13">
      <c r="A270" s="7" t="s">
        <v>157</v>
      </c>
      <c r="B270" s="7" t="s">
        <v>6</v>
      </c>
      <c r="C270" s="14" t="s">
        <v>42</v>
      </c>
      <c r="D270" s="10">
        <f t="shared" si="29"/>
        <v>8</v>
      </c>
      <c r="E270" s="133">
        <f>IF(D269=D268,IF(AND(B270=Данные!$B$7,NOT(ISBLANK(C270)),OR(A270=$A$2,A270=Данные!$C$9)),E269+1,E269),IF(AND(B270=Данные!$B$7,NOT(ISBLANK(C270)),OR(A270=$A$2,A270=Данные!$C$9)),1,0))</f>
        <v>1</v>
      </c>
      <c r="F270" s="108" t="str">
        <f t="shared" si="28"/>
        <v>8.1</v>
      </c>
      <c r="G270" s="19" t="s">
        <v>0</v>
      </c>
      <c r="H270" s="19" t="s">
        <v>227</v>
      </c>
      <c r="I270" s="11" t="s">
        <v>148</v>
      </c>
      <c r="J270" s="19"/>
      <c r="K270" s="18"/>
      <c r="L270" s="7"/>
      <c r="M270" s="7"/>
    </row>
    <row r="271" spans="1:13" ht="13.9" customHeight="1">
      <c r="A271" s="82" t="str">
        <f t="shared" ref="A271:B274" si="69">A270</f>
        <v>общее</v>
      </c>
      <c r="B271" s="82" t="str">
        <f t="shared" si="69"/>
        <v>Да</v>
      </c>
      <c r="C271" s="13"/>
      <c r="D271" s="8">
        <f t="shared" si="29"/>
        <v>8</v>
      </c>
      <c r="E271" s="133">
        <f>IF(D270=D269,IF(AND(B271=Данные!$B$7,NOT(ISBLANK(C271)),OR(A271=$A$2,A271=Данные!$C$9)),E270+1,E270),IF(AND(B271=Данные!$B$7,NOT(ISBLANK(C271)),OR(A271=$A$2,A271=Данные!$C$9)),1,0))</f>
        <v>1</v>
      </c>
      <c r="F271" s="108" t="str">
        <f t="shared" si="28"/>
        <v/>
      </c>
      <c r="G271" s="14"/>
      <c r="H271" s="14"/>
      <c r="I271" s="20"/>
      <c r="J271" s="15" t="s">
        <v>60</v>
      </c>
      <c r="K271" s="15" t="s">
        <v>12</v>
      </c>
      <c r="L271" s="7"/>
      <c r="M271" s="12">
        <v>0</v>
      </c>
    </row>
    <row r="272" spans="1:13" ht="13.9" customHeight="1">
      <c r="A272" s="82" t="str">
        <f t="shared" si="69"/>
        <v>общее</v>
      </c>
      <c r="B272" s="82" t="str">
        <f t="shared" si="69"/>
        <v>Да</v>
      </c>
      <c r="C272" s="13"/>
      <c r="D272" s="8">
        <f t="shared" si="29"/>
        <v>8</v>
      </c>
      <c r="E272" s="133">
        <f>IF(D271=D270,IF(AND(B272=Данные!$B$7,NOT(ISBLANK(C272)),OR(A272=$A$2,A272=Данные!$C$9)),E271+1,E271),IF(AND(B272=Данные!$B$7,NOT(ISBLANK(C272)),OR(A272=$A$2,A272=Данные!$C$9)),1,0))</f>
        <v>1</v>
      </c>
      <c r="F272" s="108" t="str">
        <f t="shared" si="28"/>
        <v/>
      </c>
      <c r="G272" s="14"/>
      <c r="H272" s="14"/>
      <c r="I272" s="20"/>
      <c r="J272" s="15"/>
      <c r="K272" s="15" t="s">
        <v>56</v>
      </c>
      <c r="L272" s="7"/>
      <c r="M272" s="12">
        <v>0.6</v>
      </c>
    </row>
    <row r="273" spans="1:14">
      <c r="A273" s="82" t="str">
        <f t="shared" si="69"/>
        <v>общее</v>
      </c>
      <c r="B273" s="82" t="str">
        <f t="shared" si="69"/>
        <v>Да</v>
      </c>
      <c r="C273" s="13"/>
      <c r="D273" s="8">
        <f t="shared" si="29"/>
        <v>8</v>
      </c>
      <c r="E273" s="133">
        <f>IF(D272=D271,IF(AND(B273=Данные!$B$7,NOT(ISBLANK(C273)),OR(A273=$A$2,A273=Данные!$C$9)),E272+1,E272),IF(AND(B273=Данные!$B$7,NOT(ISBLANK(C273)),OR(A273=$A$2,A273=Данные!$C$9)),1,0))</f>
        <v>1</v>
      </c>
      <c r="F273" s="108" t="str">
        <f t="shared" si="28"/>
        <v/>
      </c>
      <c r="G273" s="14"/>
      <c r="H273" s="14"/>
      <c r="I273" s="20"/>
      <c r="J273" s="15"/>
      <c r="K273" s="15" t="s">
        <v>59</v>
      </c>
      <c r="L273" s="7"/>
      <c r="M273" s="12">
        <v>0.85</v>
      </c>
    </row>
    <row r="274" spans="1:14" ht="13.9" customHeight="1">
      <c r="A274" s="82" t="str">
        <f t="shared" si="69"/>
        <v>общее</v>
      </c>
      <c r="B274" s="82" t="str">
        <f t="shared" si="69"/>
        <v>Да</v>
      </c>
      <c r="C274" s="13"/>
      <c r="D274" s="8">
        <f t="shared" si="29"/>
        <v>8</v>
      </c>
      <c r="E274" s="133">
        <f>IF(D273=D272,IF(AND(B274=Данные!$B$7,NOT(ISBLANK(C274)),OR(A274=$A$2,A274=Данные!$C$9)),E273+1,E273),IF(AND(B274=Данные!$B$7,NOT(ISBLANK(C274)),OR(A274=$A$2,A274=Данные!$C$9)),1,0))</f>
        <v>1</v>
      </c>
      <c r="F274" s="108" t="str">
        <f t="shared" si="28"/>
        <v/>
      </c>
      <c r="G274" s="14"/>
      <c r="H274" s="14"/>
      <c r="I274" s="20"/>
      <c r="J274" s="15"/>
      <c r="K274" s="15" t="s">
        <v>58</v>
      </c>
      <c r="L274" s="7"/>
      <c r="M274" s="12">
        <v>1</v>
      </c>
    </row>
    <row r="275" spans="1:14">
      <c r="A275" s="7" t="s">
        <v>157</v>
      </c>
      <c r="B275" s="7" t="s">
        <v>6</v>
      </c>
      <c r="C275" s="14" t="s">
        <v>42</v>
      </c>
      <c r="D275" s="10">
        <f t="shared" si="29"/>
        <v>8</v>
      </c>
      <c r="E275" s="133">
        <f>IF(D274=D273,IF(AND(B275=Данные!$B$7,NOT(ISBLANK(C275)),OR(A275=$A$2,A275=Данные!$C$9)),E274+1,E274),IF(AND(B275=Данные!$B$7,NOT(ISBLANK(C275)),OR(A275=$A$2,A275=Данные!$C$9)),1,0))</f>
        <v>2</v>
      </c>
      <c r="F275" s="108" t="str">
        <f t="shared" ref="F275:F364" si="70">IF(D275=D274,IF(ISBLANK(G275),"",CONCATENATE(D275,".",E275)),D275)</f>
        <v>8.2</v>
      </c>
      <c r="G275" s="19" t="s">
        <v>2</v>
      </c>
      <c r="H275" s="19" t="s">
        <v>227</v>
      </c>
      <c r="I275" s="11" t="s">
        <v>148</v>
      </c>
      <c r="J275" s="19"/>
      <c r="K275" s="18"/>
      <c r="L275" s="7"/>
      <c r="M275" s="7"/>
    </row>
    <row r="276" spans="1:14" ht="13.9" customHeight="1">
      <c r="A276" s="82" t="str">
        <f t="shared" ref="A276:B279" si="71">A275</f>
        <v>общее</v>
      </c>
      <c r="B276" s="82" t="str">
        <f t="shared" si="71"/>
        <v>Да</v>
      </c>
      <c r="C276" s="13"/>
      <c r="D276" s="8">
        <f t="shared" si="29"/>
        <v>8</v>
      </c>
      <c r="E276" s="133">
        <f>IF(D275=D274,IF(AND(B276=Данные!$B$7,NOT(ISBLANK(C276)),OR(A276=$A$2,A276=Данные!$C$9)),E275+1,E275),IF(AND(B276=Данные!$B$7,NOT(ISBLANK(C276)),OR(A276=$A$2,A276=Данные!$C$9)),1,0))</f>
        <v>2</v>
      </c>
      <c r="F276" s="108" t="str">
        <f t="shared" si="70"/>
        <v/>
      </c>
      <c r="G276" s="14"/>
      <c r="H276" s="14"/>
      <c r="I276" s="20"/>
      <c r="J276" s="15" t="s">
        <v>60</v>
      </c>
      <c r="K276" s="15" t="s">
        <v>86</v>
      </c>
      <c r="L276" s="7"/>
      <c r="M276" s="12">
        <v>1</v>
      </c>
    </row>
    <row r="277" spans="1:14" ht="13.9" customHeight="1">
      <c r="A277" s="82" t="str">
        <f t="shared" si="71"/>
        <v>общее</v>
      </c>
      <c r="B277" s="82" t="str">
        <f t="shared" si="71"/>
        <v>Да</v>
      </c>
      <c r="C277" s="13"/>
      <c r="D277" s="8">
        <f t="shared" ref="D277:D367" si="72">D276</f>
        <v>8</v>
      </c>
      <c r="E277" s="133">
        <f>IF(D276=D275,IF(AND(B277=Данные!$B$7,NOT(ISBLANK(C277)),OR(A277=$A$2,A277=Данные!$C$9)),E276+1,E276),IF(AND(B277=Данные!$B$7,NOT(ISBLANK(C277)),OR(A277=$A$2,A277=Данные!$C$9)),1,0))</f>
        <v>2</v>
      </c>
      <c r="F277" s="108" t="str">
        <f t="shared" si="70"/>
        <v/>
      </c>
      <c r="G277" s="14"/>
      <c r="H277" s="14"/>
      <c r="I277" s="20"/>
      <c r="J277" s="15"/>
      <c r="K277" s="15" t="s">
        <v>87</v>
      </c>
      <c r="L277" s="7"/>
      <c r="M277" s="12">
        <v>0.75</v>
      </c>
    </row>
    <row r="278" spans="1:14">
      <c r="A278" s="82" t="str">
        <f t="shared" si="71"/>
        <v>общее</v>
      </c>
      <c r="B278" s="82" t="str">
        <f t="shared" si="71"/>
        <v>Да</v>
      </c>
      <c r="C278" s="13"/>
      <c r="D278" s="8">
        <f t="shared" si="72"/>
        <v>8</v>
      </c>
      <c r="E278" s="133">
        <f>IF(D277=D276,IF(AND(B278=Данные!$B$7,NOT(ISBLANK(C278)),OR(A278=$A$2,A278=Данные!$C$9)),E277+1,E277),IF(AND(B278=Данные!$B$7,NOT(ISBLANK(C278)),OR(A278=$A$2,A278=Данные!$C$9)),1,0))</f>
        <v>2</v>
      </c>
      <c r="F278" s="108" t="str">
        <f t="shared" si="70"/>
        <v/>
      </c>
      <c r="G278" s="14"/>
      <c r="H278" s="14"/>
      <c r="I278" s="20"/>
      <c r="J278" s="15"/>
      <c r="K278" s="15" t="s">
        <v>88</v>
      </c>
      <c r="L278" s="7"/>
      <c r="M278" s="12">
        <v>0.5</v>
      </c>
    </row>
    <row r="279" spans="1:14">
      <c r="A279" s="82" t="str">
        <f t="shared" si="71"/>
        <v>общее</v>
      </c>
      <c r="B279" s="82" t="str">
        <f t="shared" si="71"/>
        <v>Да</v>
      </c>
      <c r="C279" s="13"/>
      <c r="D279" s="8">
        <f t="shared" si="72"/>
        <v>8</v>
      </c>
      <c r="E279" s="133">
        <f>IF(D278=D277,IF(AND(B279=Данные!$B$7,NOT(ISBLANK(C279)),OR(A279=$A$2,A279=Данные!$C$9)),E278+1,E278),IF(AND(B279=Данные!$B$7,NOT(ISBLANK(C279)),OR(A279=$A$2,A279=Данные!$C$9)),1,0))</f>
        <v>2</v>
      </c>
      <c r="F279" s="108" t="str">
        <f t="shared" si="70"/>
        <v/>
      </c>
      <c r="G279" s="14"/>
      <c r="H279" s="14"/>
      <c r="I279" s="20"/>
      <c r="J279" s="15"/>
      <c r="K279" s="15" t="s">
        <v>57</v>
      </c>
      <c r="L279" s="7"/>
      <c r="M279" s="12">
        <v>0.1</v>
      </c>
    </row>
    <row r="280" spans="1:14" ht="9.75" customHeight="1">
      <c r="A280" s="155" t="s">
        <v>157</v>
      </c>
      <c r="B280" s="33"/>
      <c r="C280" s="34"/>
      <c r="D280" s="35"/>
      <c r="E280" s="133">
        <f>IF(D279=D278,IF(AND(B280=Данные!$B$7,NOT(ISBLANK(C280)),OR(A280=$A$2,A280=Данные!$C$9)),E279+1,E279),IF(AND(B280=Данные!$B$7,NOT(ISBLANK(C280)),OR(A280=$A$2,A280=Данные!$C$9)),1,0))</f>
        <v>2</v>
      </c>
      <c r="F280" s="36"/>
      <c r="G280" s="37" t="s">
        <v>202</v>
      </c>
      <c r="H280" s="37"/>
      <c r="I280" s="179"/>
      <c r="J280" s="38"/>
      <c r="K280" s="38"/>
      <c r="L280" s="33"/>
      <c r="M280" s="12"/>
      <c r="N280" s="210"/>
    </row>
    <row r="281" spans="1:14">
      <c r="A281" s="155" t="s">
        <v>157</v>
      </c>
      <c r="B281" s="7"/>
      <c r="C281" s="108"/>
      <c r="D281" s="9">
        <f>D279+1</f>
        <v>9</v>
      </c>
      <c r="E281" s="133">
        <f>IF(D280=D279,IF(AND(B281=Данные!$B$7,NOT(ISBLANK(C281)),OR(A281=$A$2,A281=Данные!$C$9)),E280+1,E280),IF(AND(B281=Данные!$B$7,NOT(ISBLANK(C281)),OR(A281=$A$2,A281=Данные!$C$9)),1,0))</f>
        <v>0</v>
      </c>
      <c r="F281" s="108">
        <f>IF(D281=D279,IF(ISBLANK(G281),"",CONCATENATE(D281,".",E281)),D281)</f>
        <v>9</v>
      </c>
      <c r="G281" s="16" t="s">
        <v>334</v>
      </c>
      <c r="H281" s="16"/>
      <c r="I281" s="16"/>
      <c r="J281" s="16"/>
      <c r="K281" s="108"/>
      <c r="L281" s="7"/>
      <c r="M281" s="7"/>
      <c r="N281" s="210"/>
    </row>
    <row r="282" spans="1:14" ht="33.75" hidden="1" customHeight="1">
      <c r="A282" s="7" t="s">
        <v>273</v>
      </c>
      <c r="B282" s="133" t="s">
        <v>7</v>
      </c>
      <c r="C282" s="20" t="s">
        <v>43</v>
      </c>
      <c r="D282" s="10">
        <f t="shared" si="72"/>
        <v>9</v>
      </c>
      <c r="E282" s="133">
        <f>IF(D281=D280,IF(AND(B282=Данные!$B$7,NOT(ISBLANK(C282)),OR(A282=$A$2,A282=Данные!$C$9)),E281+1,E281),IF(AND(B282=Данные!$B$7,NOT(ISBLANK(C282)),OR(A282=$A$2,A282=Данные!$C$9)),1,0))</f>
        <v>0</v>
      </c>
      <c r="F282" s="108" t="str">
        <f t="shared" si="70"/>
        <v>9.0</v>
      </c>
      <c r="G282" s="19" t="s">
        <v>89</v>
      </c>
      <c r="H282" s="19" t="s">
        <v>70</v>
      </c>
      <c r="I282" s="11" t="s">
        <v>148</v>
      </c>
      <c r="J282" s="19" t="s">
        <v>111</v>
      </c>
      <c r="K282" s="12"/>
      <c r="L282" s="7"/>
      <c r="M282" s="7"/>
      <c r="N282" s="210"/>
    </row>
    <row r="283" spans="1:14" ht="22.5" hidden="1">
      <c r="A283" s="82" t="str">
        <f t="shared" ref="A283:B286" si="73">A282</f>
        <v>Услуги</v>
      </c>
      <c r="B283" s="133" t="str">
        <f t="shared" si="73"/>
        <v>Нет</v>
      </c>
      <c r="C283" s="13"/>
      <c r="D283" s="8">
        <f t="shared" si="72"/>
        <v>9</v>
      </c>
      <c r="E283" s="133">
        <f>IF(D282=D281,IF(AND(B283=Данные!$B$7,NOT(ISBLANK(C283)),OR(A283=$A$2,A283=Данные!$C$9)),E282+1,E282),IF(AND(B283=Данные!$B$7,NOT(ISBLANK(C283)),OR(A283=$A$2,A283=Данные!$C$9)),1,0))</f>
        <v>0</v>
      </c>
      <c r="F283" s="108" t="str">
        <f t="shared" si="70"/>
        <v/>
      </c>
      <c r="G283" s="14"/>
      <c r="H283" s="7"/>
      <c r="I283" s="133"/>
      <c r="J283" s="15" t="s">
        <v>118</v>
      </c>
      <c r="K283" s="15" t="s">
        <v>118</v>
      </c>
      <c r="L283" s="7"/>
      <c r="M283" s="7"/>
      <c r="N283" s="210"/>
    </row>
    <row r="284" spans="1:14" ht="22.5" hidden="1">
      <c r="A284" s="82" t="str">
        <f t="shared" si="73"/>
        <v>Услуги</v>
      </c>
      <c r="B284" s="133" t="str">
        <f t="shared" si="73"/>
        <v>Нет</v>
      </c>
      <c r="C284" s="13"/>
      <c r="D284" s="8">
        <f t="shared" si="72"/>
        <v>9</v>
      </c>
      <c r="E284" s="133">
        <f>IF(D283=D282,IF(AND(B284=Данные!$B$7,NOT(ISBLANK(C284)),OR(A284=$A$2,A284=Данные!$C$9)),E283+1,E283),IF(AND(B284=Данные!$B$7,NOT(ISBLANK(C284)),OR(A284=$A$2,A284=Данные!$C$9)),1,0))</f>
        <v>0</v>
      </c>
      <c r="F284" s="108" t="str">
        <f t="shared" si="70"/>
        <v/>
      </c>
      <c r="G284" s="14"/>
      <c r="H284" s="7"/>
      <c r="I284" s="133"/>
      <c r="J284" s="15" t="s">
        <v>119</v>
      </c>
      <c r="K284" s="15" t="s">
        <v>119</v>
      </c>
      <c r="L284" s="7"/>
      <c r="M284" s="7"/>
      <c r="N284" s="210"/>
    </row>
    <row r="285" spans="1:14" ht="22.5" hidden="1">
      <c r="A285" s="82" t="str">
        <f t="shared" si="73"/>
        <v>Услуги</v>
      </c>
      <c r="B285" s="133" t="str">
        <f t="shared" si="73"/>
        <v>Нет</v>
      </c>
      <c r="C285" s="13"/>
      <c r="D285" s="8">
        <f t="shared" si="72"/>
        <v>9</v>
      </c>
      <c r="E285" s="133">
        <f>IF(D284=D283,IF(AND(B285=Данные!$B$7,NOT(ISBLANK(C285)),OR(A285=$A$2,A285=Данные!$C$9)),E284+1,E284),IF(AND(B285=Данные!$B$7,NOT(ISBLANK(C285)),OR(A285=$A$2,A285=Данные!$C$9)),1,0))</f>
        <v>0</v>
      </c>
      <c r="F285" s="108" t="str">
        <f t="shared" si="70"/>
        <v/>
      </c>
      <c r="G285" s="14"/>
      <c r="H285" s="7"/>
      <c r="I285" s="133"/>
      <c r="J285" s="15" t="s">
        <v>120</v>
      </c>
      <c r="K285" s="15" t="s">
        <v>120</v>
      </c>
      <c r="L285" s="7"/>
      <c r="M285" s="7"/>
      <c r="N285" s="210"/>
    </row>
    <row r="286" spans="1:14" ht="13.9" hidden="1" customHeight="1">
      <c r="A286" s="82" t="str">
        <f t="shared" si="73"/>
        <v>Услуги</v>
      </c>
      <c r="B286" s="133" t="str">
        <f t="shared" si="73"/>
        <v>Нет</v>
      </c>
      <c r="C286" s="13"/>
      <c r="D286" s="8">
        <f t="shared" si="72"/>
        <v>9</v>
      </c>
      <c r="E286" s="133">
        <f>IF(D285=D284,IF(AND(B286=Данные!$B$7,NOT(ISBLANK(C286)),OR(A286=$A$2,A286=Данные!$C$9)),E285+1,E285),IF(AND(B286=Данные!$B$7,NOT(ISBLANK(C286)),OR(A286=$A$2,A286=Данные!$C$9)),1,0))</f>
        <v>0</v>
      </c>
      <c r="F286" s="108" t="str">
        <f t="shared" si="70"/>
        <v/>
      </c>
      <c r="G286" s="14"/>
      <c r="H286" s="7"/>
      <c r="I286" s="133"/>
      <c r="J286" s="15" t="s">
        <v>7</v>
      </c>
      <c r="K286" s="15" t="s">
        <v>7</v>
      </c>
      <c r="L286" s="7"/>
      <c r="M286" s="7"/>
      <c r="N286" s="210"/>
    </row>
    <row r="287" spans="1:14" ht="33.75" hidden="1">
      <c r="A287" s="7" t="s">
        <v>273</v>
      </c>
      <c r="B287" s="133" t="s">
        <v>7</v>
      </c>
      <c r="C287" s="20" t="s">
        <v>43</v>
      </c>
      <c r="D287" s="10">
        <f t="shared" si="72"/>
        <v>9</v>
      </c>
      <c r="E287" s="133">
        <f>IF(D286=D285,IF(AND(B287=Данные!$B$7,NOT(ISBLANK(C287)),OR(A287=$A$2,A287=Данные!$C$9)),E286+1,E286),IF(AND(B287=Данные!$B$7,NOT(ISBLANK(C287)),OR(A287=$A$2,A287=Данные!$C$9)),1,0))</f>
        <v>0</v>
      </c>
      <c r="F287" s="108" t="str">
        <f t="shared" si="70"/>
        <v>9.0</v>
      </c>
      <c r="G287" s="19" t="s">
        <v>121</v>
      </c>
      <c r="H287" s="19" t="s">
        <v>70</v>
      </c>
      <c r="I287" s="11" t="s">
        <v>148</v>
      </c>
      <c r="J287" s="19" t="s">
        <v>111</v>
      </c>
      <c r="K287" s="12"/>
      <c r="L287" s="7"/>
      <c r="M287" s="7"/>
      <c r="N287" s="210"/>
    </row>
    <row r="288" spans="1:14" hidden="1">
      <c r="A288" s="82" t="str">
        <f>A287</f>
        <v>Услуги</v>
      </c>
      <c r="B288" s="133" t="str">
        <f>B287</f>
        <v>Нет</v>
      </c>
      <c r="C288" s="13"/>
      <c r="D288" s="8">
        <f t="shared" si="72"/>
        <v>9</v>
      </c>
      <c r="E288" s="133">
        <f>IF(D287=D286,IF(AND(B288=Данные!$B$7,NOT(ISBLANK(C288)),OR(A288=$A$2,A288=Данные!$C$9)),E287+1,E287),IF(AND(B288=Данные!$B$7,NOT(ISBLANK(C288)),OR(A288=$A$2,A288=Данные!$C$9)),1,0))</f>
        <v>0</v>
      </c>
      <c r="F288" s="108" t="str">
        <f t="shared" si="70"/>
        <v/>
      </c>
      <c r="G288" s="7"/>
      <c r="H288" s="7"/>
      <c r="I288" s="133"/>
      <c r="J288" s="15" t="s">
        <v>6</v>
      </c>
      <c r="K288" s="15" t="s">
        <v>6</v>
      </c>
      <c r="L288" s="7"/>
      <c r="M288" s="7"/>
      <c r="N288" s="210"/>
    </row>
    <row r="289" spans="1:16" hidden="1">
      <c r="A289" s="82" t="str">
        <f>A288</f>
        <v>Услуги</v>
      </c>
      <c r="B289" s="133" t="str">
        <f>B288</f>
        <v>Нет</v>
      </c>
      <c r="C289" s="13"/>
      <c r="D289" s="8">
        <f t="shared" si="72"/>
        <v>9</v>
      </c>
      <c r="E289" s="133">
        <f>IF(D288=D287,IF(AND(B289=Данные!$B$7,NOT(ISBLANK(C289)),OR(A289=$A$2,A289=Данные!$C$9)),E288+1,E288),IF(AND(B289=Данные!$B$7,NOT(ISBLANK(C289)),OR(A289=$A$2,A289=Данные!$C$9)),1,0))</f>
        <v>0</v>
      </c>
      <c r="F289" s="108" t="str">
        <f t="shared" si="70"/>
        <v/>
      </c>
      <c r="G289" s="7"/>
      <c r="H289" s="7"/>
      <c r="I289" s="133"/>
      <c r="J289" s="15" t="s">
        <v>7</v>
      </c>
      <c r="K289" s="15" t="s">
        <v>7</v>
      </c>
      <c r="L289" s="7"/>
      <c r="M289" s="7"/>
      <c r="N289" s="210"/>
    </row>
    <row r="290" spans="1:16" ht="33.75" hidden="1">
      <c r="A290" s="7" t="s">
        <v>156</v>
      </c>
      <c r="B290" s="133" t="s">
        <v>7</v>
      </c>
      <c r="C290" s="20" t="s">
        <v>43</v>
      </c>
      <c r="D290" s="10">
        <f t="shared" si="72"/>
        <v>9</v>
      </c>
      <c r="E290" s="133">
        <f>IF(D289=D288,IF(AND(B290=Данные!$B$7,NOT(ISBLANK(C290)),OR(A290=$A$2,A290=Данные!$C$9)),E289+1,E289),IF(AND(B290=Данные!$B$7,NOT(ISBLANK(C290)),OR(A290=$A$2,A290=Данные!$C$9)),1,0))</f>
        <v>0</v>
      </c>
      <c r="F290" s="108" t="str">
        <f t="shared" si="70"/>
        <v>9.0</v>
      </c>
      <c r="G290" s="19" t="s">
        <v>95</v>
      </c>
      <c r="H290" s="19" t="s">
        <v>70</v>
      </c>
      <c r="I290" s="11" t="s">
        <v>148</v>
      </c>
      <c r="J290" s="19" t="s">
        <v>111</v>
      </c>
      <c r="K290" s="12"/>
      <c r="L290" s="7"/>
      <c r="M290" s="7"/>
      <c r="N290" s="210"/>
      <c r="O290" s="159"/>
      <c r="P290" s="159"/>
    </row>
    <row r="291" spans="1:16" hidden="1">
      <c r="A291" s="82" t="str">
        <f>A290</f>
        <v>ТМЦ</v>
      </c>
      <c r="B291" s="133" t="str">
        <f>B290</f>
        <v>Нет</v>
      </c>
      <c r="C291" s="13"/>
      <c r="D291" s="8">
        <f t="shared" si="72"/>
        <v>9</v>
      </c>
      <c r="E291" s="133">
        <f>IF(D290=D289,IF(AND(B291=Данные!$B$7,NOT(ISBLANK(C291)),OR(A291=$A$2,A291=Данные!$C$9)),E290+1,E290),IF(AND(B291=Данные!$B$7,NOT(ISBLANK(C291)),OR(A291=$A$2,A291=Данные!$C$9)),1,0))</f>
        <v>0</v>
      </c>
      <c r="F291" s="108" t="str">
        <f t="shared" si="70"/>
        <v/>
      </c>
      <c r="G291" s="7"/>
      <c r="H291" s="7"/>
      <c r="I291" s="133"/>
      <c r="J291" s="15" t="s">
        <v>6</v>
      </c>
      <c r="K291" s="15" t="s">
        <v>6</v>
      </c>
      <c r="L291" s="7"/>
      <c r="M291" s="7"/>
      <c r="N291" s="210"/>
    </row>
    <row r="292" spans="1:16" hidden="1">
      <c r="A292" s="82" t="str">
        <f>A291</f>
        <v>ТМЦ</v>
      </c>
      <c r="B292" s="133" t="str">
        <f>B291</f>
        <v>Нет</v>
      </c>
      <c r="C292" s="13"/>
      <c r="D292" s="8">
        <f t="shared" si="72"/>
        <v>9</v>
      </c>
      <c r="E292" s="133">
        <f>IF(D291=D290,IF(AND(B292=Данные!$B$7,NOT(ISBLANK(C292)),OR(A292=$A$2,A292=Данные!$C$9)),E291+1,E291),IF(AND(B292=Данные!$B$7,NOT(ISBLANK(C292)),OR(A292=$A$2,A292=Данные!$C$9)),1,0))</f>
        <v>0</v>
      </c>
      <c r="F292" s="108" t="str">
        <f t="shared" si="70"/>
        <v/>
      </c>
      <c r="G292" s="7"/>
      <c r="H292" s="7"/>
      <c r="I292" s="133"/>
      <c r="J292" s="15" t="s">
        <v>7</v>
      </c>
      <c r="K292" s="15" t="s">
        <v>7</v>
      </c>
      <c r="L292" s="7"/>
      <c r="M292" s="7"/>
      <c r="N292" s="210"/>
    </row>
    <row r="293" spans="1:16" ht="33.75" hidden="1">
      <c r="A293" s="7" t="s">
        <v>157</v>
      </c>
      <c r="B293" s="133" t="s">
        <v>7</v>
      </c>
      <c r="C293" s="20" t="s">
        <v>43</v>
      </c>
      <c r="D293" s="10">
        <f t="shared" si="72"/>
        <v>9</v>
      </c>
      <c r="E293" s="133">
        <f>IF(D292=D291,IF(AND(B293=Данные!$B$7,NOT(ISBLANK(C293)),OR(A293=$A$2,A293=Данные!$C$9)),E292+1,E292),IF(AND(B293=Данные!$B$7,NOT(ISBLANK(C293)),OR(A293=$A$2,A293=Данные!$C$9)),1,0))</f>
        <v>0</v>
      </c>
      <c r="F293" s="108" t="str">
        <f t="shared" si="70"/>
        <v>9.0</v>
      </c>
      <c r="G293" s="19" t="s">
        <v>71</v>
      </c>
      <c r="H293" s="19" t="s">
        <v>70</v>
      </c>
      <c r="I293" s="11" t="s">
        <v>148</v>
      </c>
      <c r="J293" s="19" t="s">
        <v>111</v>
      </c>
      <c r="K293" s="12"/>
      <c r="L293" s="7"/>
      <c r="M293" s="7"/>
      <c r="N293" s="210"/>
      <c r="O293" s="159"/>
      <c r="P293" s="159"/>
    </row>
    <row r="294" spans="1:16" hidden="1">
      <c r="A294" s="82" t="str">
        <f>A293</f>
        <v>общее</v>
      </c>
      <c r="B294" s="82" t="str">
        <f>B293</f>
        <v>Нет</v>
      </c>
      <c r="C294" s="13"/>
      <c r="D294" s="8">
        <f t="shared" si="72"/>
        <v>9</v>
      </c>
      <c r="E294" s="133">
        <f>IF(D293=D292,IF(AND(B294=Данные!$B$7,NOT(ISBLANK(C294)),OR(A294=$A$2,A294=Данные!$C$9)),E293+1,E293),IF(AND(B294=Данные!$B$7,NOT(ISBLANK(C294)),OR(A294=$A$2,A294=Данные!$C$9)),1,0))</f>
        <v>0</v>
      </c>
      <c r="F294" s="108" t="str">
        <f t="shared" si="70"/>
        <v/>
      </c>
      <c r="G294" s="7"/>
      <c r="H294" s="7"/>
      <c r="I294" s="133"/>
      <c r="J294" s="15" t="s">
        <v>6</v>
      </c>
      <c r="K294" s="15" t="s">
        <v>6</v>
      </c>
      <c r="L294" s="7"/>
      <c r="M294" s="7"/>
      <c r="N294" s="210"/>
    </row>
    <row r="295" spans="1:16" hidden="1">
      <c r="A295" s="82" t="str">
        <f>A294</f>
        <v>общее</v>
      </c>
      <c r="B295" s="82" t="str">
        <f>B294</f>
        <v>Нет</v>
      </c>
      <c r="C295" s="13"/>
      <c r="D295" s="8">
        <f t="shared" si="72"/>
        <v>9</v>
      </c>
      <c r="E295" s="133">
        <f>IF(D294=D293,IF(AND(B295=Данные!$B$7,NOT(ISBLANK(C295)),OR(A295=$A$2,A295=Данные!$C$9)),E294+1,E294),IF(AND(B295=Данные!$B$7,NOT(ISBLANK(C295)),OR(A295=$A$2,A295=Данные!$C$9)),1,0))</f>
        <v>0</v>
      </c>
      <c r="F295" s="108" t="str">
        <f t="shared" si="70"/>
        <v/>
      </c>
      <c r="G295" s="7"/>
      <c r="H295" s="7"/>
      <c r="I295" s="133"/>
      <c r="J295" s="15" t="s">
        <v>7</v>
      </c>
      <c r="K295" s="15" t="s">
        <v>7</v>
      </c>
      <c r="L295" s="7"/>
      <c r="M295" s="7"/>
      <c r="N295" s="210"/>
    </row>
    <row r="296" spans="1:16" hidden="1">
      <c r="A296" s="7" t="s">
        <v>157</v>
      </c>
      <c r="B296" s="7"/>
      <c r="C296" s="108"/>
      <c r="D296" s="9">
        <f>D295+1</f>
        <v>10</v>
      </c>
      <c r="E296" s="133">
        <f>IF(D295=D294,IF(AND(B296=Данные!$B$7,NOT(ISBLANK(C296)),OR(A296=$A$2,A296=Данные!$C$9)),E295+1,E295),IF(AND(B296=Данные!$B$7,NOT(ISBLANK(C296)),OR(A296=$A$2,A296=Данные!$C$9)),1,0))</f>
        <v>0</v>
      </c>
      <c r="F296" s="108">
        <f t="shared" si="70"/>
        <v>10</v>
      </c>
      <c r="G296" s="16" t="s">
        <v>125</v>
      </c>
      <c r="H296" s="16"/>
      <c r="I296" s="16"/>
      <c r="J296" s="16"/>
      <c r="K296" s="108"/>
      <c r="L296" s="7"/>
      <c r="M296" s="7"/>
      <c r="N296" s="167"/>
    </row>
    <row r="297" spans="1:16" ht="45" hidden="1">
      <c r="A297" s="7" t="s">
        <v>157</v>
      </c>
      <c r="B297" s="7" t="s">
        <v>7</v>
      </c>
      <c r="C297" s="20" t="s">
        <v>43</v>
      </c>
      <c r="D297" s="10">
        <f t="shared" si="72"/>
        <v>10</v>
      </c>
      <c r="E297" s="133">
        <f>IF(D296=D295,IF(AND(B297=Данные!$B$7,NOT(ISBLANK(C297)),OR(A297=$A$2,A297=Данные!$C$9)),E296+1,E296),IF(AND(B297=Данные!$B$7,NOT(ISBLANK(C297)),OR(A297=$A$2,A297=Данные!$C$9)),1,0))</f>
        <v>0</v>
      </c>
      <c r="F297" s="108" t="str">
        <f t="shared" si="70"/>
        <v>10.0</v>
      </c>
      <c r="G297" s="19" t="s">
        <v>124</v>
      </c>
      <c r="H297" s="19" t="s">
        <v>24</v>
      </c>
      <c r="I297" s="11" t="str">
        <f>IF($A$2=Данные!$C$8,"Мымрин С.П.", "Авдеев А.Н")</f>
        <v>Авдеев А.Н</v>
      </c>
      <c r="J297" s="19" t="s">
        <v>25</v>
      </c>
      <c r="K297" s="12"/>
      <c r="L297" s="7"/>
      <c r="M297" s="7"/>
      <c r="N297" s="167"/>
      <c r="P297" s="159"/>
    </row>
    <row r="298" spans="1:16" hidden="1">
      <c r="A298" s="82" t="str">
        <f>A297</f>
        <v>общее</v>
      </c>
      <c r="B298" s="82" t="str">
        <f>B297</f>
        <v>Нет</v>
      </c>
      <c r="C298" s="13"/>
      <c r="D298" s="8">
        <f t="shared" si="72"/>
        <v>10</v>
      </c>
      <c r="E298" s="133">
        <f>IF(D297=D296,IF(AND(B298=Данные!$B$7,NOT(ISBLANK(C298)),OR(A298=$A$2,A298=Данные!$C$9)),E297+1,E297),IF(AND(B298=Данные!$B$7,NOT(ISBLANK(C298)),OR(A298=$A$2,A298=Данные!$C$9)),1,0))</f>
        <v>0</v>
      </c>
      <c r="F298" s="108" t="str">
        <f t="shared" si="70"/>
        <v/>
      </c>
      <c r="G298" s="7"/>
      <c r="H298" s="7"/>
      <c r="I298" s="133"/>
      <c r="J298" s="15" t="s">
        <v>6</v>
      </c>
      <c r="K298" s="15" t="s">
        <v>6</v>
      </c>
      <c r="L298" s="7"/>
      <c r="M298" s="7"/>
      <c r="N298" s="167"/>
    </row>
    <row r="299" spans="1:16" ht="13.9" hidden="1" customHeight="1">
      <c r="A299" s="82" t="str">
        <f>A298</f>
        <v>общее</v>
      </c>
      <c r="B299" s="82" t="str">
        <f>B298</f>
        <v>Нет</v>
      </c>
      <c r="C299" s="13"/>
      <c r="D299" s="8">
        <f t="shared" si="72"/>
        <v>10</v>
      </c>
      <c r="E299" s="133">
        <f>IF(D298=D297,IF(AND(B299=Данные!$B$7,NOT(ISBLANK(C299)),OR(A299=$A$2,A299=Данные!$C$9)),E298+1,E298),IF(AND(B299=Данные!$B$7,NOT(ISBLANK(C299)),OR(A299=$A$2,A299=Данные!$C$9)),1,0))</f>
        <v>0</v>
      </c>
      <c r="F299" s="108" t="str">
        <f t="shared" si="70"/>
        <v/>
      </c>
      <c r="G299" s="7"/>
      <c r="H299" s="7"/>
      <c r="I299" s="133"/>
      <c r="J299" s="15" t="s">
        <v>7</v>
      </c>
      <c r="K299" s="15" t="s">
        <v>7</v>
      </c>
      <c r="L299" s="7"/>
      <c r="M299" s="7"/>
      <c r="N299" s="167"/>
    </row>
    <row r="300" spans="1:16" ht="22.5" hidden="1">
      <c r="A300" s="7" t="s">
        <v>156</v>
      </c>
      <c r="B300" s="131" t="s">
        <v>7</v>
      </c>
      <c r="C300" s="20" t="s">
        <v>43</v>
      </c>
      <c r="D300" s="10">
        <f t="shared" si="72"/>
        <v>10</v>
      </c>
      <c r="E300" s="133">
        <f>IF(D299=D298,IF(AND(B300=Данные!$B$7,NOT(ISBLANK(C300)),OR(A300=$A$2,A300=Данные!$C$9)),E299+1,E299),IF(AND(B300=Данные!$B$7,NOT(ISBLANK(C300)),OR(A300=$A$2,A300=Данные!$C$9)),1,0))</f>
        <v>0</v>
      </c>
      <c r="F300" s="108" t="str">
        <f t="shared" ref="F300:F320" si="74">IF(D300=D299,IF(ISBLANK(G300),"",CONCATENATE(D300,".",E300)),D300)</f>
        <v>10.0</v>
      </c>
      <c r="G300" s="25" t="s">
        <v>147</v>
      </c>
      <c r="H300" s="25"/>
      <c r="I300" s="11" t="s">
        <v>147</v>
      </c>
      <c r="J300" s="19" t="s">
        <v>111</v>
      </c>
      <c r="K300" s="12"/>
      <c r="L300" s="7"/>
      <c r="M300" s="7"/>
    </row>
    <row r="301" spans="1:16" hidden="1">
      <c r="A301" s="82" t="str">
        <f>A300</f>
        <v>ТМЦ</v>
      </c>
      <c r="B301" s="82" t="str">
        <f>B300</f>
        <v>Нет</v>
      </c>
      <c r="C301" s="13"/>
      <c r="D301" s="8">
        <f t="shared" si="72"/>
        <v>10</v>
      </c>
      <c r="E301" s="133">
        <f>IF(D300=D299,IF(AND(B301=Данные!$B$7,NOT(ISBLANK(C301)),OR(A301=$A$2,A301=Данные!$C$9)),E300+1,E300),IF(AND(B301=Данные!$B$7,NOT(ISBLANK(C301)),OR(A301=$A$2,A301=Данные!$C$9)),1,0))</f>
        <v>0</v>
      </c>
      <c r="F301" s="108" t="str">
        <f t="shared" si="74"/>
        <v/>
      </c>
      <c r="G301" s="7"/>
      <c r="H301" s="7"/>
      <c r="I301" s="133"/>
      <c r="J301" s="15" t="s">
        <v>6</v>
      </c>
      <c r="K301" s="15" t="s">
        <v>6</v>
      </c>
      <c r="L301" s="7"/>
      <c r="M301" s="7"/>
    </row>
    <row r="302" spans="1:16" ht="13.9" hidden="1" customHeight="1">
      <c r="A302" s="82" t="str">
        <f>A301</f>
        <v>ТМЦ</v>
      </c>
      <c r="B302" s="82" t="str">
        <f>B301</f>
        <v>Нет</v>
      </c>
      <c r="C302" s="13"/>
      <c r="D302" s="8">
        <f t="shared" si="72"/>
        <v>10</v>
      </c>
      <c r="E302" s="133">
        <f>IF(D301=D300,IF(AND(B302=Данные!$B$7,NOT(ISBLANK(C302)),OR(A302=$A$2,A302=Данные!$C$9)),E301+1,E301),IF(AND(B302=Данные!$B$7,NOT(ISBLANK(C302)),OR(A302=$A$2,A302=Данные!$C$9)),1,0))</f>
        <v>0</v>
      </c>
      <c r="F302" s="108" t="str">
        <f t="shared" si="74"/>
        <v/>
      </c>
      <c r="G302" s="7"/>
      <c r="H302" s="7"/>
      <c r="I302" s="133"/>
      <c r="J302" s="15" t="s">
        <v>7</v>
      </c>
      <c r="K302" s="15" t="s">
        <v>7</v>
      </c>
      <c r="L302" s="7"/>
      <c r="M302" s="7"/>
    </row>
    <row r="303" spans="1:16" ht="22.5" hidden="1">
      <c r="A303" s="7" t="s">
        <v>156</v>
      </c>
      <c r="B303" s="131" t="s">
        <v>7</v>
      </c>
      <c r="C303" s="20" t="s">
        <v>43</v>
      </c>
      <c r="D303" s="10">
        <f t="shared" si="72"/>
        <v>10</v>
      </c>
      <c r="E303" s="133">
        <f>IF(D302=D301,IF(AND(B303=Данные!$B$7,NOT(ISBLANK(C303)),OR(A303=$A$2,A303=Данные!$C$9)),E302+1,E302),IF(AND(B303=Данные!$B$7,NOT(ISBLANK(C303)),OR(A303=$A$2,A303=Данные!$C$9)),1,0))</f>
        <v>0</v>
      </c>
      <c r="F303" s="108" t="str">
        <f t="shared" si="74"/>
        <v>10.0</v>
      </c>
      <c r="G303" s="25" t="s">
        <v>147</v>
      </c>
      <c r="H303" s="25"/>
      <c r="I303" s="11" t="s">
        <v>147</v>
      </c>
      <c r="J303" s="19" t="s">
        <v>111</v>
      </c>
      <c r="K303" s="12"/>
      <c r="L303" s="7"/>
      <c r="M303" s="7"/>
    </row>
    <row r="304" spans="1:16" hidden="1">
      <c r="A304" s="82" t="str">
        <f>A303</f>
        <v>ТМЦ</v>
      </c>
      <c r="B304" s="82" t="str">
        <f>B303</f>
        <v>Нет</v>
      </c>
      <c r="C304" s="13"/>
      <c r="D304" s="8">
        <f t="shared" si="72"/>
        <v>10</v>
      </c>
      <c r="E304" s="133">
        <f>IF(D303=D302,IF(AND(B304=Данные!$B$7,NOT(ISBLANK(C304)),OR(A304=$A$2,A304=Данные!$C$9)),E303+1,E303),IF(AND(B304=Данные!$B$7,NOT(ISBLANK(C304)),OR(A304=$A$2,A304=Данные!$C$9)),1,0))</f>
        <v>0</v>
      </c>
      <c r="F304" s="108" t="str">
        <f t="shared" si="74"/>
        <v/>
      </c>
      <c r="G304" s="7"/>
      <c r="H304" s="7"/>
      <c r="I304" s="133"/>
      <c r="J304" s="15" t="s">
        <v>6</v>
      </c>
      <c r="K304" s="15" t="s">
        <v>6</v>
      </c>
      <c r="L304" s="7"/>
      <c r="M304" s="7"/>
    </row>
    <row r="305" spans="1:16" ht="13.9" hidden="1" customHeight="1">
      <c r="A305" s="82" t="str">
        <f>A304</f>
        <v>ТМЦ</v>
      </c>
      <c r="B305" s="82" t="str">
        <f>B304</f>
        <v>Нет</v>
      </c>
      <c r="C305" s="13"/>
      <c r="D305" s="8">
        <f t="shared" si="72"/>
        <v>10</v>
      </c>
      <c r="E305" s="133">
        <f>IF(D304=D303,IF(AND(B305=Данные!$B$7,NOT(ISBLANK(C305)),OR(A305=$A$2,A305=Данные!$C$9)),E304+1,E304),IF(AND(B305=Данные!$B$7,NOT(ISBLANK(C305)),OR(A305=$A$2,A305=Данные!$C$9)),1,0))</f>
        <v>0</v>
      </c>
      <c r="F305" s="108" t="str">
        <f t="shared" si="74"/>
        <v/>
      </c>
      <c r="G305" s="7"/>
      <c r="H305" s="7"/>
      <c r="I305" s="133"/>
      <c r="J305" s="15" t="s">
        <v>7</v>
      </c>
      <c r="K305" s="15" t="s">
        <v>7</v>
      </c>
      <c r="L305" s="7"/>
      <c r="M305" s="7"/>
    </row>
    <row r="306" spans="1:16" ht="22.5" hidden="1">
      <c r="A306" s="7" t="s">
        <v>156</v>
      </c>
      <c r="B306" s="7" t="str">
        <f>IF(B17="Да","Нет","Да")</f>
        <v>Да</v>
      </c>
      <c r="C306" s="20" t="s">
        <v>43</v>
      </c>
      <c r="D306" s="10">
        <f t="shared" si="72"/>
        <v>10</v>
      </c>
      <c r="E306" s="133">
        <f>IF(D305=D304,IF(AND(B306=Данные!$B$7,NOT(ISBLANK(C306)),OR(A306=$A$2,A306=Данные!$C$9)),E305+1,E305),IF(AND(B306=Данные!$B$7,NOT(ISBLANK(C306)),OR(A306=$A$2,A306=Данные!$C$9)),1,0))</f>
        <v>0</v>
      </c>
      <c r="F306" s="108" t="str">
        <f t="shared" si="74"/>
        <v>10.0</v>
      </c>
      <c r="G306" s="25" t="s">
        <v>147</v>
      </c>
      <c r="H306" s="25"/>
      <c r="I306" s="11" t="s">
        <v>147</v>
      </c>
      <c r="J306" s="19" t="s">
        <v>111</v>
      </c>
      <c r="K306" s="12"/>
      <c r="L306" s="7"/>
      <c r="M306" s="7"/>
    </row>
    <row r="307" spans="1:16" hidden="1">
      <c r="A307" s="82" t="str">
        <f>A306</f>
        <v>ТМЦ</v>
      </c>
      <c r="B307" s="82" t="str">
        <f>B306</f>
        <v>Да</v>
      </c>
      <c r="C307" s="13"/>
      <c r="D307" s="8">
        <f t="shared" si="72"/>
        <v>10</v>
      </c>
      <c r="E307" s="133">
        <f>IF(D306=D305,IF(AND(B307=Данные!$B$7,NOT(ISBLANK(C307)),OR(A307=$A$2,A307=Данные!$C$9)),E306+1,E306),IF(AND(B307=Данные!$B$7,NOT(ISBLANK(C307)),OR(A307=$A$2,A307=Данные!$C$9)),1,0))</f>
        <v>0</v>
      </c>
      <c r="F307" s="108" t="str">
        <f t="shared" si="74"/>
        <v/>
      </c>
      <c r="G307" s="7"/>
      <c r="H307" s="7"/>
      <c r="I307" s="133"/>
      <c r="J307" s="15" t="s">
        <v>6</v>
      </c>
      <c r="K307" s="15" t="s">
        <v>6</v>
      </c>
      <c r="L307" s="7"/>
      <c r="M307" s="7"/>
    </row>
    <row r="308" spans="1:16" ht="13.9" hidden="1" customHeight="1">
      <c r="A308" s="82" t="str">
        <f>A307</f>
        <v>ТМЦ</v>
      </c>
      <c r="B308" s="82" t="str">
        <f>B307</f>
        <v>Да</v>
      </c>
      <c r="C308" s="13"/>
      <c r="D308" s="8">
        <f t="shared" si="72"/>
        <v>10</v>
      </c>
      <c r="E308" s="133">
        <f>IF(D307=D306,IF(AND(B308=Данные!$B$7,NOT(ISBLANK(C308)),OR(A308=$A$2,A308=Данные!$C$9)),E307+1,E307),IF(AND(B308=Данные!$B$7,NOT(ISBLANK(C308)),OR(A308=$A$2,A308=Данные!$C$9)),1,0))</f>
        <v>0</v>
      </c>
      <c r="F308" s="108" t="str">
        <f t="shared" si="74"/>
        <v/>
      </c>
      <c r="G308" s="7"/>
      <c r="H308" s="7"/>
      <c r="I308" s="133"/>
      <c r="J308" s="15" t="s">
        <v>7</v>
      </c>
      <c r="K308" s="15" t="s">
        <v>7</v>
      </c>
      <c r="L308" s="7"/>
      <c r="M308" s="7"/>
    </row>
    <row r="309" spans="1:16" ht="22.5" hidden="1">
      <c r="A309" s="7" t="s">
        <v>156</v>
      </c>
      <c r="B309" s="131" t="s">
        <v>7</v>
      </c>
      <c r="C309" s="20" t="s">
        <v>43</v>
      </c>
      <c r="D309" s="10">
        <f t="shared" si="72"/>
        <v>10</v>
      </c>
      <c r="E309" s="133">
        <f>IF(D308=D307,IF(AND(B309=Данные!$B$7,NOT(ISBLANK(C309)),OR(A309=$A$2,A309=Данные!$C$9)),E308+1,E308),IF(AND(B309=Данные!$B$7,NOT(ISBLANK(C309)),OR(A309=$A$2,A309=Данные!$C$9)),1,0))</f>
        <v>0</v>
      </c>
      <c r="F309" s="108" t="str">
        <f t="shared" si="74"/>
        <v>10.0</v>
      </c>
      <c r="G309" s="25" t="s">
        <v>147</v>
      </c>
      <c r="H309" s="25"/>
      <c r="I309" s="11" t="s">
        <v>147</v>
      </c>
      <c r="J309" s="19" t="s">
        <v>111</v>
      </c>
      <c r="K309" s="12"/>
      <c r="L309" s="7"/>
      <c r="M309" s="7"/>
    </row>
    <row r="310" spans="1:16" hidden="1">
      <c r="A310" s="82" t="str">
        <f>A309</f>
        <v>ТМЦ</v>
      </c>
      <c r="B310" s="82" t="str">
        <f>B309</f>
        <v>Нет</v>
      </c>
      <c r="C310" s="13"/>
      <c r="D310" s="8">
        <f t="shared" si="72"/>
        <v>10</v>
      </c>
      <c r="E310" s="133">
        <f>IF(D309=D308,IF(AND(B310=Данные!$B$7,NOT(ISBLANK(C310)),OR(A310=$A$2,A310=Данные!$C$9)),E309+1,E309),IF(AND(B310=Данные!$B$7,NOT(ISBLANK(C310)),OR(A310=$A$2,A310=Данные!$C$9)),1,0))</f>
        <v>0</v>
      </c>
      <c r="F310" s="108" t="str">
        <f t="shared" si="74"/>
        <v/>
      </c>
      <c r="G310" s="7"/>
      <c r="H310" s="7"/>
      <c r="I310" s="133"/>
      <c r="J310" s="15" t="s">
        <v>6</v>
      </c>
      <c r="K310" s="15" t="s">
        <v>6</v>
      </c>
      <c r="L310" s="7"/>
      <c r="M310" s="7"/>
    </row>
    <row r="311" spans="1:16" ht="13.9" hidden="1" customHeight="1">
      <c r="A311" s="82" t="str">
        <f>A310</f>
        <v>ТМЦ</v>
      </c>
      <c r="B311" s="82" t="str">
        <f>B310</f>
        <v>Нет</v>
      </c>
      <c r="C311" s="13"/>
      <c r="D311" s="8">
        <f t="shared" si="72"/>
        <v>10</v>
      </c>
      <c r="E311" s="133">
        <f>IF(D310=D309,IF(AND(B311=Данные!$B$7,NOT(ISBLANK(C311)),OR(A311=$A$2,A311=Данные!$C$9)),E310+1,E310),IF(AND(B311=Данные!$B$7,NOT(ISBLANK(C311)),OR(A311=$A$2,A311=Данные!$C$9)),1,0))</f>
        <v>0</v>
      </c>
      <c r="F311" s="108" t="str">
        <f t="shared" si="74"/>
        <v/>
      </c>
      <c r="G311" s="7"/>
      <c r="H311" s="7"/>
      <c r="I311" s="133"/>
      <c r="J311" s="15" t="s">
        <v>7</v>
      </c>
      <c r="K311" s="15" t="s">
        <v>7</v>
      </c>
      <c r="L311" s="7"/>
      <c r="M311" s="7"/>
    </row>
    <row r="312" spans="1:16" ht="22.5" hidden="1">
      <c r="A312" s="7" t="s">
        <v>156</v>
      </c>
      <c r="B312" s="131" t="s">
        <v>7</v>
      </c>
      <c r="C312" s="20" t="s">
        <v>43</v>
      </c>
      <c r="D312" s="10">
        <f t="shared" si="72"/>
        <v>10</v>
      </c>
      <c r="E312" s="133">
        <f>IF(D311=D310,IF(AND(B312=Данные!$B$7,NOT(ISBLANK(C312)),OR(A312=$A$2,A312=Данные!$C$9)),E311+1,E311),IF(AND(B312=Данные!$B$7,NOT(ISBLANK(C312)),OR(A312=$A$2,A312=Данные!$C$9)),1,0))</f>
        <v>0</v>
      </c>
      <c r="F312" s="108" t="str">
        <f t="shared" si="74"/>
        <v>10.0</v>
      </c>
      <c r="G312" s="25" t="s">
        <v>147</v>
      </c>
      <c r="H312" s="25"/>
      <c r="I312" s="11" t="s">
        <v>147</v>
      </c>
      <c r="J312" s="19" t="s">
        <v>111</v>
      </c>
      <c r="K312" s="12"/>
      <c r="L312" s="7"/>
      <c r="M312" s="7"/>
    </row>
    <row r="313" spans="1:16" hidden="1">
      <c r="A313" s="82" t="str">
        <f>A312</f>
        <v>ТМЦ</v>
      </c>
      <c r="B313" s="82" t="str">
        <f>B312</f>
        <v>Нет</v>
      </c>
      <c r="C313" s="13"/>
      <c r="D313" s="8">
        <f t="shared" si="72"/>
        <v>10</v>
      </c>
      <c r="E313" s="133">
        <f>IF(D312=D311,IF(AND(B313=Данные!$B$7,NOT(ISBLANK(C313)),OR(A313=$A$2,A313=Данные!$C$9)),E312+1,E312),IF(AND(B313=Данные!$B$7,NOT(ISBLANK(C313)),OR(A313=$A$2,A313=Данные!$C$9)),1,0))</f>
        <v>0</v>
      </c>
      <c r="F313" s="108" t="str">
        <f t="shared" si="74"/>
        <v/>
      </c>
      <c r="G313" s="7"/>
      <c r="H313" s="7"/>
      <c r="I313" s="133"/>
      <c r="J313" s="15" t="s">
        <v>6</v>
      </c>
      <c r="K313" s="15" t="s">
        <v>6</v>
      </c>
      <c r="L313" s="7"/>
      <c r="M313" s="7"/>
    </row>
    <row r="314" spans="1:16" ht="13.9" hidden="1" customHeight="1">
      <c r="A314" s="82" t="str">
        <f>A313</f>
        <v>ТМЦ</v>
      </c>
      <c r="B314" s="82" t="str">
        <f>B313</f>
        <v>Нет</v>
      </c>
      <c r="C314" s="13"/>
      <c r="D314" s="8">
        <f t="shared" si="72"/>
        <v>10</v>
      </c>
      <c r="E314" s="133">
        <f>IF(D313=D312,IF(AND(B314=Данные!$B$7,NOT(ISBLANK(C314)),OR(A314=$A$2,A314=Данные!$C$9)),E313+1,E313),IF(AND(B314=Данные!$B$7,NOT(ISBLANK(C314)),OR(A314=$A$2,A314=Данные!$C$9)),1,0))</f>
        <v>0</v>
      </c>
      <c r="F314" s="108" t="str">
        <f t="shared" si="74"/>
        <v/>
      </c>
      <c r="G314" s="7"/>
      <c r="H314" s="7"/>
      <c r="I314" s="133"/>
      <c r="J314" s="15" t="s">
        <v>7</v>
      </c>
      <c r="K314" s="15" t="s">
        <v>7</v>
      </c>
      <c r="L314" s="7"/>
      <c r="M314" s="7"/>
    </row>
    <row r="315" spans="1:16" ht="33.75" hidden="1">
      <c r="A315" s="7" t="s">
        <v>156</v>
      </c>
      <c r="B315" s="7" t="s">
        <v>7</v>
      </c>
      <c r="C315" s="20" t="s">
        <v>43</v>
      </c>
      <c r="D315" s="10">
        <f t="shared" si="72"/>
        <v>10</v>
      </c>
      <c r="E315" s="133">
        <f>IF(D314=D313,IF(AND(B315=Данные!$B$7,NOT(ISBLANK(C315)),OR(A315=$A$2,A315=Данные!$C$9)),E314+1,E314),IF(AND(B315=Данные!$B$7,NOT(ISBLANK(C315)),OR(A315=$A$2,A315=Данные!$C$9)),1,0))</f>
        <v>0</v>
      </c>
      <c r="F315" s="108" t="str">
        <f t="shared" si="74"/>
        <v>10.0</v>
      </c>
      <c r="G315" s="19" t="s">
        <v>253</v>
      </c>
      <c r="H315" s="19" t="s">
        <v>254</v>
      </c>
      <c r="I315" s="11" t="s">
        <v>147</v>
      </c>
      <c r="J315" s="19" t="s">
        <v>111</v>
      </c>
      <c r="K315" s="12"/>
      <c r="L315" s="7"/>
      <c r="M315" s="7"/>
      <c r="O315" s="159"/>
      <c r="P315" s="161"/>
    </row>
    <row r="316" spans="1:16" ht="13.9" hidden="1" customHeight="1">
      <c r="A316" s="82" t="str">
        <f>A315</f>
        <v>ТМЦ</v>
      </c>
      <c r="B316" s="82" t="str">
        <f>B315</f>
        <v>Нет</v>
      </c>
      <c r="C316" s="13"/>
      <c r="D316" s="8">
        <f t="shared" si="72"/>
        <v>10</v>
      </c>
      <c r="E316" s="133">
        <f>IF(D315=D314,IF(AND(B316=Данные!$B$7,NOT(ISBLANK(C316)),OR(A316=$A$2,A316=Данные!$C$9)),E315+1,E315),IF(AND(B316=Данные!$B$7,NOT(ISBLANK(C316)),OR(A316=$A$2,A316=Данные!$C$9)),1,0))</f>
        <v>0</v>
      </c>
      <c r="F316" s="108" t="str">
        <f t="shared" si="74"/>
        <v/>
      </c>
      <c r="G316" s="7"/>
      <c r="H316" s="7"/>
      <c r="I316" s="133"/>
      <c r="J316" s="15" t="s">
        <v>6</v>
      </c>
      <c r="K316" s="15" t="s">
        <v>6</v>
      </c>
      <c r="L316" s="7"/>
      <c r="M316" s="7"/>
    </row>
    <row r="317" spans="1:16" ht="13.9" hidden="1" customHeight="1">
      <c r="A317" s="82" t="str">
        <f>A316</f>
        <v>ТМЦ</v>
      </c>
      <c r="B317" s="82" t="str">
        <f>B316</f>
        <v>Нет</v>
      </c>
      <c r="C317" s="13"/>
      <c r="D317" s="8">
        <f t="shared" si="72"/>
        <v>10</v>
      </c>
      <c r="E317" s="133">
        <f>IF(D316=D315,IF(AND(B317=Данные!$B$7,NOT(ISBLANK(C317)),OR(A317=$A$2,A317=Данные!$C$9)),E316+1,E316),IF(AND(B317=Данные!$B$7,NOT(ISBLANK(C317)),OR(A317=$A$2,A317=Данные!$C$9)),1,0))</f>
        <v>0</v>
      </c>
      <c r="F317" s="108" t="str">
        <f t="shared" si="74"/>
        <v/>
      </c>
      <c r="G317" s="7"/>
      <c r="H317" s="7"/>
      <c r="I317" s="133"/>
      <c r="J317" s="15" t="s">
        <v>7</v>
      </c>
      <c r="K317" s="15" t="s">
        <v>7</v>
      </c>
      <c r="L317" s="7"/>
      <c r="M317" s="7"/>
    </row>
    <row r="318" spans="1:16" hidden="1">
      <c r="A318" s="155" t="s">
        <v>157</v>
      </c>
      <c r="B318" s="7"/>
      <c r="C318" s="108"/>
      <c r="D318" s="9">
        <f>D314+1</f>
        <v>11</v>
      </c>
      <c r="E318" s="133">
        <f>IF(D317=D316,IF(AND(B318=Данные!$B$7,NOT(ISBLANK(C318)),OR(A318=$A$2,A318=Данные!$C$9)),E317+1,E317),IF(AND(B318=Данные!$B$7,NOT(ISBLANK(C318)),OR(A318=$A$2,A318=Данные!$C$9)),1,0))</f>
        <v>0</v>
      </c>
      <c r="F318" s="108">
        <f t="shared" si="74"/>
        <v>11</v>
      </c>
      <c r="G318" s="16" t="s">
        <v>21</v>
      </c>
      <c r="H318" s="16"/>
      <c r="I318" s="16"/>
      <c r="J318" s="16"/>
      <c r="K318" s="108"/>
      <c r="L318" s="7"/>
      <c r="M318" s="7"/>
    </row>
    <row r="319" spans="1:16" ht="33.75" hidden="1">
      <c r="A319" s="7" t="s">
        <v>273</v>
      </c>
      <c r="B319" s="7" t="s">
        <v>7</v>
      </c>
      <c r="C319" s="20" t="s">
        <v>43</v>
      </c>
      <c r="D319" s="10">
        <f t="shared" si="72"/>
        <v>11</v>
      </c>
      <c r="E319" s="133">
        <f>IF(D318=D317,IF(AND(B319=Данные!$B$7,NOT(ISBLANK(C319)),OR(A319=$A$2,A319=Данные!$C$9)),E318+1,E318),IF(AND(B319=Данные!$B$7,NOT(ISBLANK(C319)),OR(A319=$A$2,A319=Данные!$C$9)),1,0))</f>
        <v>0</v>
      </c>
      <c r="F319" s="108" t="str">
        <f t="shared" si="74"/>
        <v>11.0</v>
      </c>
      <c r="G319" s="19" t="s">
        <v>93</v>
      </c>
      <c r="H319" s="19" t="s">
        <v>22</v>
      </c>
      <c r="I319" s="11" t="s">
        <v>147</v>
      </c>
      <c r="J319" s="19" t="s">
        <v>92</v>
      </c>
      <c r="K319" s="12"/>
      <c r="L319" s="7"/>
      <c r="M319" s="7"/>
    </row>
    <row r="320" spans="1:16" ht="22.5" hidden="1">
      <c r="A320" s="82" t="str">
        <f t="shared" ref="A320:B323" si="75">A319</f>
        <v>Услуги</v>
      </c>
      <c r="B320" s="82" t="str">
        <f t="shared" si="75"/>
        <v>Нет</v>
      </c>
      <c r="C320" s="20"/>
      <c r="D320" s="8">
        <f t="shared" si="72"/>
        <v>11</v>
      </c>
      <c r="E320" s="133">
        <f>IF(D319=D318,IF(AND(B320=Данные!$B$7,NOT(ISBLANK(C320)),OR(A320=$A$2,A320=Данные!$C$9)),E319+1,E319),IF(AND(B320=Данные!$B$7,NOT(ISBLANK(C320)),OR(A320=$A$2,A320=Данные!$C$9)),1,0))</f>
        <v>0</v>
      </c>
      <c r="F320" s="108" t="str">
        <f t="shared" si="74"/>
        <v/>
      </c>
      <c r="G320" s="7"/>
      <c r="H320" s="7"/>
      <c r="I320" s="133"/>
      <c r="J320" s="15" t="s">
        <v>86</v>
      </c>
      <c r="K320" s="15" t="s">
        <v>86</v>
      </c>
      <c r="L320" s="7"/>
      <c r="M320" s="7"/>
    </row>
    <row r="321" spans="1:16" hidden="1">
      <c r="A321" s="82" t="str">
        <f t="shared" si="75"/>
        <v>Услуги</v>
      </c>
      <c r="B321" s="82" t="str">
        <f t="shared" si="75"/>
        <v>Нет</v>
      </c>
      <c r="C321" s="20"/>
      <c r="D321" s="8">
        <f t="shared" si="72"/>
        <v>11</v>
      </c>
      <c r="E321" s="133">
        <f>IF(D320=D319,IF(AND(B321=Данные!$B$7,NOT(ISBLANK(C321)),OR(A321=$A$2,A321=Данные!$C$9)),E320+1,E320),IF(AND(B321=Данные!$B$7,NOT(ISBLANK(C321)),OR(A321=$A$2,A321=Данные!$C$9)),1,0))</f>
        <v>0</v>
      </c>
      <c r="F321" s="108" t="str">
        <f t="shared" si="70"/>
        <v/>
      </c>
      <c r="G321" s="7"/>
      <c r="H321" s="7"/>
      <c r="I321" s="133"/>
      <c r="J321" s="15" t="s">
        <v>99</v>
      </c>
      <c r="K321" s="15" t="s">
        <v>99</v>
      </c>
      <c r="L321" s="7"/>
      <c r="M321" s="7"/>
    </row>
    <row r="322" spans="1:16" hidden="1">
      <c r="A322" s="82" t="str">
        <f t="shared" si="75"/>
        <v>Услуги</v>
      </c>
      <c r="B322" s="82" t="str">
        <f t="shared" si="75"/>
        <v>Нет</v>
      </c>
      <c r="C322" s="20"/>
      <c r="D322" s="8">
        <f t="shared" si="72"/>
        <v>11</v>
      </c>
      <c r="E322" s="133">
        <f>IF(D321=D320,IF(AND(B322=Данные!$B$7,NOT(ISBLANK(C322)),OR(A322=$A$2,A322=Данные!$C$9)),E321+1,E321),IF(AND(B322=Данные!$B$7,NOT(ISBLANK(C322)),OR(A322=$A$2,A322=Данные!$C$9)),1,0))</f>
        <v>0</v>
      </c>
      <c r="F322" s="108" t="str">
        <f t="shared" si="70"/>
        <v/>
      </c>
      <c r="G322" s="7"/>
      <c r="H322" s="7"/>
      <c r="I322" s="133"/>
      <c r="J322" s="15" t="s">
        <v>100</v>
      </c>
      <c r="K322" s="15" t="s">
        <v>100</v>
      </c>
      <c r="L322" s="7"/>
      <c r="M322" s="7"/>
    </row>
    <row r="323" spans="1:16" hidden="1">
      <c r="A323" s="82" t="str">
        <f t="shared" si="75"/>
        <v>Услуги</v>
      </c>
      <c r="B323" s="82" t="str">
        <f t="shared" si="75"/>
        <v>Нет</v>
      </c>
      <c r="C323" s="20"/>
      <c r="D323" s="8">
        <f t="shared" si="72"/>
        <v>11</v>
      </c>
      <c r="E323" s="133">
        <f>IF(D322=D321,IF(AND(B323=Данные!$B$7,NOT(ISBLANK(C323)),OR(A323=$A$2,A323=Данные!$C$9)),E322+1,E322),IF(AND(B323=Данные!$B$7,NOT(ISBLANK(C323)),OR(A323=$A$2,A323=Данные!$C$9)),1,0))</f>
        <v>0</v>
      </c>
      <c r="F323" s="108" t="str">
        <f t="shared" si="70"/>
        <v/>
      </c>
      <c r="G323" s="7"/>
      <c r="H323" s="7"/>
      <c r="I323" s="133"/>
      <c r="J323" s="15" t="s">
        <v>101</v>
      </c>
      <c r="K323" s="15" t="s">
        <v>101</v>
      </c>
      <c r="L323" s="7"/>
      <c r="M323" s="7"/>
    </row>
    <row r="324" spans="1:16" ht="56.25" hidden="1">
      <c r="A324" s="7" t="s">
        <v>157</v>
      </c>
      <c r="B324" s="7" t="s">
        <v>7</v>
      </c>
      <c r="C324" s="20" t="s">
        <v>43</v>
      </c>
      <c r="D324" s="10">
        <f>D323</f>
        <v>11</v>
      </c>
      <c r="E324" s="133">
        <f>IF(D323=D322,IF(AND(B324=Данные!$B$7,NOT(ISBLANK(C324)),OR(A324=$A$2,A324=Данные!$C$9)),E323+1,E323),IF(AND(B324=Данные!$B$7,NOT(ISBLANK(C324)),OR(A324=$A$2,A324=Данные!$C$9)),1,0))</f>
        <v>0</v>
      </c>
      <c r="F324" s="108" t="str">
        <f t="shared" si="70"/>
        <v>11.0</v>
      </c>
      <c r="G324" s="21" t="s">
        <v>14</v>
      </c>
      <c r="H324" s="21" t="s">
        <v>225</v>
      </c>
      <c r="I324" s="11"/>
      <c r="J324" s="11" t="s">
        <v>92</v>
      </c>
      <c r="K324" s="12"/>
      <c r="L324" s="7"/>
      <c r="M324" s="7"/>
      <c r="N324" s="172"/>
      <c r="P324" s="159"/>
    </row>
    <row r="325" spans="1:16" hidden="1">
      <c r="A325" s="82" t="str">
        <f>A324</f>
        <v>общее</v>
      </c>
      <c r="B325" s="82" t="str">
        <f>B324</f>
        <v>Нет</v>
      </c>
      <c r="C325" s="13"/>
      <c r="D325" s="8">
        <f t="shared" si="72"/>
        <v>11</v>
      </c>
      <c r="E325" s="133">
        <f>IF(D324=D323,IF(AND(B325=Данные!$B$7,NOT(ISBLANK(C325)),OR(A325=$A$2,A325=Данные!$C$9)),E324+1,E324),IF(AND(B325=Данные!$B$7,NOT(ISBLANK(C325)),OR(A325=$A$2,A325=Данные!$C$9)),1,0))</f>
        <v>0</v>
      </c>
      <c r="F325" s="108" t="str">
        <f>IF(D325=D324,IF(ISBLANK(G325),"",CONCATENATE(D325,".",E325)),D325)</f>
        <v/>
      </c>
      <c r="G325" s="7"/>
      <c r="H325" s="7"/>
      <c r="I325" s="133"/>
      <c r="J325" s="15" t="s">
        <v>6</v>
      </c>
      <c r="K325" s="15" t="s">
        <v>6</v>
      </c>
      <c r="L325" s="7"/>
      <c r="M325" s="7"/>
    </row>
    <row r="326" spans="1:16" hidden="1">
      <c r="A326" s="82" t="str">
        <f>A325</f>
        <v>общее</v>
      </c>
      <c r="B326" s="82" t="str">
        <f>B325</f>
        <v>Нет</v>
      </c>
      <c r="C326" s="13"/>
      <c r="D326" s="8">
        <f t="shared" si="72"/>
        <v>11</v>
      </c>
      <c r="E326" s="133">
        <f>IF(D325=D324,IF(AND(B326=Данные!$B$7,NOT(ISBLANK(C326)),OR(A326=$A$2,A326=Данные!$C$9)),E325+1,E325),IF(AND(B326=Данные!$B$7,NOT(ISBLANK(C326)),OR(A326=$A$2,A326=Данные!$C$9)),1,0))</f>
        <v>0</v>
      </c>
      <c r="F326" s="108" t="str">
        <f>IF(D326=D325,IF(ISBLANK(G326),"",CONCATENATE(D326,".",E326)),D326)</f>
        <v/>
      </c>
      <c r="G326" s="7"/>
      <c r="H326" s="7"/>
      <c r="I326" s="133"/>
      <c r="J326" s="15" t="s">
        <v>7</v>
      </c>
      <c r="K326" s="15" t="s">
        <v>7</v>
      </c>
      <c r="L326" s="7"/>
      <c r="M326" s="7"/>
    </row>
    <row r="327" spans="1:16" ht="33.75" hidden="1">
      <c r="A327" s="131" t="s">
        <v>273</v>
      </c>
      <c r="B327" s="7" t="s">
        <v>7</v>
      </c>
      <c r="C327" s="20" t="s">
        <v>43</v>
      </c>
      <c r="D327" s="10">
        <f>D326</f>
        <v>11</v>
      </c>
      <c r="E327" s="133">
        <f>IF(D326=D325,IF(AND(B327=Данные!$B$7,NOT(ISBLANK(C327)),OR(A327=$A$2,A327=Данные!$C$9)),E326+1,E326),IF(AND(B327=Данные!$B$7,NOT(ISBLANK(C327)),OR(A327=$A$2,A327=Данные!$C$9)),1,0))</f>
        <v>0</v>
      </c>
      <c r="F327" s="108" t="str">
        <f t="shared" si="70"/>
        <v>11.0</v>
      </c>
      <c r="G327" s="21" t="s">
        <v>191</v>
      </c>
      <c r="H327" s="21" t="s">
        <v>22</v>
      </c>
      <c r="I327" s="11" t="s">
        <v>147</v>
      </c>
      <c r="J327" s="19" t="s">
        <v>192</v>
      </c>
      <c r="K327" s="12"/>
      <c r="L327" s="7"/>
      <c r="M327" s="7"/>
    </row>
    <row r="328" spans="1:16" hidden="1">
      <c r="A328" s="82" t="str">
        <f>A327</f>
        <v>Услуги</v>
      </c>
      <c r="B328" s="82" t="str">
        <f>B327</f>
        <v>Нет</v>
      </c>
      <c r="C328" s="13"/>
      <c r="D328" s="8">
        <f t="shared" si="72"/>
        <v>11</v>
      </c>
      <c r="E328" s="133">
        <f>IF(D327=D326,IF(AND(B328=Данные!$B$7,NOT(ISBLANK(C328)),OR(A328=$A$2,A328=Данные!$C$9)),E327+1,E327),IF(AND(B328=Данные!$B$7,NOT(ISBLANK(C328)),OR(A328=$A$2,A328=Данные!$C$9)),1,0))</f>
        <v>0</v>
      </c>
      <c r="F328" s="108" t="str">
        <f>IF(D328=D327,IF(ISBLANK(G328),"",CONCATENATE(D328,".",E328)),D328)</f>
        <v/>
      </c>
      <c r="G328" s="7"/>
      <c r="H328" s="7"/>
      <c r="I328" s="133"/>
      <c r="J328" s="15" t="s">
        <v>283</v>
      </c>
      <c r="K328" s="15" t="s">
        <v>283</v>
      </c>
      <c r="L328" s="7"/>
      <c r="M328" s="7"/>
    </row>
    <row r="329" spans="1:16" hidden="1">
      <c r="A329" s="82" t="str">
        <f>A328</f>
        <v>Услуги</v>
      </c>
      <c r="B329" s="82" t="str">
        <f>B328</f>
        <v>Нет</v>
      </c>
      <c r="C329" s="13"/>
      <c r="D329" s="8">
        <f t="shared" si="72"/>
        <v>11</v>
      </c>
      <c r="E329" s="133">
        <f>IF(D328=D327,IF(AND(B329=Данные!$B$7,NOT(ISBLANK(C329)),OR(A329=$A$2,A329=Данные!$C$9)),E328+1,E328),IF(AND(B329=Данные!$B$7,NOT(ISBLANK(C329)),OR(A329=$A$2,A329=Данные!$C$9)),1,0))</f>
        <v>0</v>
      </c>
      <c r="F329" s="108" t="str">
        <f>IF(D329=D328,IF(ISBLANK(G329),"",CONCATENATE(D329,".",E329)),D329)</f>
        <v/>
      </c>
      <c r="G329" s="7"/>
      <c r="H329" s="7"/>
      <c r="I329" s="133"/>
      <c r="J329" s="15" t="s">
        <v>284</v>
      </c>
      <c r="K329" s="15" t="s">
        <v>284</v>
      </c>
      <c r="L329" s="7"/>
      <c r="M329" s="7"/>
    </row>
    <row r="330" spans="1:16" ht="22.5" hidden="1">
      <c r="A330" s="7" t="s">
        <v>156</v>
      </c>
      <c r="B330" s="7" t="s">
        <v>7</v>
      </c>
      <c r="C330" s="20" t="s">
        <v>43</v>
      </c>
      <c r="D330" s="10">
        <f>D329</f>
        <v>11</v>
      </c>
      <c r="E330" s="133">
        <f>IF(D329=D328,IF(AND(B330=Данные!$B$7,NOT(ISBLANK(C330)),OR(A330=$A$2,A330=Данные!$C$9)),E329+1,E329),IF(AND(B330=Данные!$B$7,NOT(ISBLANK(C330)),OR(A330=$A$2,A330=Данные!$C$9)),1,0))</f>
        <v>0</v>
      </c>
      <c r="F330" s="108" t="str">
        <f t="shared" si="70"/>
        <v>11.0</v>
      </c>
      <c r="G330" s="21" t="s">
        <v>263</v>
      </c>
      <c r="H330" s="21" t="s">
        <v>132</v>
      </c>
      <c r="I330" s="11" t="s">
        <v>147</v>
      </c>
      <c r="J330" s="21" t="s">
        <v>111</v>
      </c>
      <c r="K330" s="12"/>
      <c r="L330" s="7"/>
      <c r="M330" s="7"/>
    </row>
    <row r="331" spans="1:16" hidden="1">
      <c r="A331" s="82" t="str">
        <f>A330</f>
        <v>ТМЦ</v>
      </c>
      <c r="B331" s="7" t="s">
        <v>7</v>
      </c>
      <c r="C331" s="13"/>
      <c r="D331" s="8">
        <f t="shared" si="72"/>
        <v>11</v>
      </c>
      <c r="E331" s="133">
        <f>IF(D330=D329,IF(AND(B331=Данные!$B$7,NOT(ISBLANK(C331)),OR(A331=$A$2,A331=Данные!$C$9)),E330+1,E330),IF(AND(B331=Данные!$B$7,NOT(ISBLANK(C331)),OR(A331=$A$2,A331=Данные!$C$9)),1,0))</f>
        <v>0</v>
      </c>
      <c r="F331" s="108" t="str">
        <f t="shared" si="70"/>
        <v/>
      </c>
      <c r="G331" s="7"/>
      <c r="H331" s="7"/>
      <c r="I331" s="133"/>
      <c r="J331" s="15"/>
      <c r="K331" s="15"/>
      <c r="L331" s="7"/>
      <c r="M331" s="7"/>
    </row>
    <row r="332" spans="1:16" hidden="1">
      <c r="A332" s="82" t="str">
        <f>A331</f>
        <v>ТМЦ</v>
      </c>
      <c r="B332" s="7" t="s">
        <v>7</v>
      </c>
      <c r="C332" s="13"/>
      <c r="D332" s="8">
        <f t="shared" si="72"/>
        <v>11</v>
      </c>
      <c r="E332" s="133">
        <f>IF(D331=D330,IF(AND(B332=Данные!$B$7,NOT(ISBLANK(C332)),OR(A332=$A$2,A332=Данные!$C$9)),E331+1,E331),IF(AND(B332=Данные!$B$7,NOT(ISBLANK(C332)),OR(A332=$A$2,A332=Данные!$C$9)),1,0))</f>
        <v>0</v>
      </c>
      <c r="F332" s="108" t="str">
        <f t="shared" si="70"/>
        <v/>
      </c>
      <c r="G332" s="7"/>
      <c r="H332" s="7"/>
      <c r="I332" s="133"/>
      <c r="J332" s="15"/>
      <c r="K332" s="15"/>
      <c r="L332" s="7"/>
      <c r="M332" s="7"/>
    </row>
    <row r="333" spans="1:16" ht="33.75">
      <c r="A333" s="7" t="s">
        <v>157</v>
      </c>
      <c r="B333" s="7" t="s">
        <v>6</v>
      </c>
      <c r="C333" s="20" t="s">
        <v>43</v>
      </c>
      <c r="D333" s="10">
        <v>9</v>
      </c>
      <c r="E333" s="133">
        <f>IF(D332=D331,IF(AND(B333=Данные!$B$7,NOT(ISBLANK(C333)),OR(A333=$A$2,A333=Данные!$C$9)),E332+1,E332),IF(AND(B333=Данные!$B$7,NOT(ISBLANK(C333)),OR(A333=$A$2,A333=Данные!$C$9)),1,0))</f>
        <v>1</v>
      </c>
      <c r="F333" s="108" t="str">
        <f>CONCATENATE(D333,".",E333)</f>
        <v>9.1</v>
      </c>
      <c r="G333" s="19" t="s">
        <v>102</v>
      </c>
      <c r="H333" s="19" t="s">
        <v>22</v>
      </c>
      <c r="I333" s="11"/>
      <c r="J333" s="19" t="s">
        <v>28</v>
      </c>
      <c r="K333" s="12"/>
      <c r="L333" s="7"/>
      <c r="M333" s="7"/>
    </row>
    <row r="334" spans="1:16" hidden="1">
      <c r="A334" s="155" t="s">
        <v>157</v>
      </c>
      <c r="B334" s="7"/>
      <c r="C334" s="108"/>
      <c r="D334" s="9">
        <f>D333+1</f>
        <v>10</v>
      </c>
      <c r="E334" s="133">
        <f>IF(D333=D332,IF(AND(B334=Данные!$B$7,NOT(ISBLANK(C334)),OR(A334=$A$2,A334=Данные!$C$9)),E333+1,E333),IF(AND(B334=Данные!$B$7,NOT(ISBLANK(C334)),OR(A334=$A$2,A334=Данные!$C$9)),1,0))</f>
        <v>0</v>
      </c>
      <c r="F334" s="108">
        <f t="shared" si="70"/>
        <v>10</v>
      </c>
      <c r="G334" s="16" t="s">
        <v>69</v>
      </c>
      <c r="H334" s="16"/>
      <c r="I334" s="16"/>
      <c r="J334" s="16"/>
      <c r="K334" s="108"/>
      <c r="L334" s="7"/>
      <c r="M334" s="7"/>
    </row>
    <row r="335" spans="1:16" ht="40.9" customHeight="1">
      <c r="A335" s="7" t="s">
        <v>157</v>
      </c>
      <c r="B335" s="7" t="s">
        <v>6</v>
      </c>
      <c r="C335" s="14" t="s">
        <v>43</v>
      </c>
      <c r="D335" s="10">
        <v>9</v>
      </c>
      <c r="E335" s="133">
        <v>2</v>
      </c>
      <c r="F335" s="108" t="str">
        <f>CONCATENATE(D335,".",E335)</f>
        <v>9.2</v>
      </c>
      <c r="G335" s="19" t="s">
        <v>339</v>
      </c>
      <c r="H335" s="86" t="s">
        <v>340</v>
      </c>
      <c r="I335" s="11"/>
      <c r="J335" s="11" t="s">
        <v>111</v>
      </c>
      <c r="K335" s="12"/>
      <c r="L335" s="7"/>
      <c r="M335" s="7"/>
    </row>
    <row r="336" spans="1:16" ht="56.25">
      <c r="A336" s="7" t="s">
        <v>157</v>
      </c>
      <c r="B336" s="7" t="s">
        <v>6</v>
      </c>
      <c r="C336" s="14" t="s">
        <v>43</v>
      </c>
      <c r="D336" s="10">
        <v>9</v>
      </c>
      <c r="E336" s="133">
        <v>3</v>
      </c>
      <c r="F336" s="108" t="str">
        <f>CONCATENATE(D336,".",E336)</f>
        <v>9.3</v>
      </c>
      <c r="G336" s="19" t="s">
        <v>325</v>
      </c>
      <c r="H336" s="86" t="s">
        <v>340</v>
      </c>
      <c r="I336" s="11"/>
      <c r="J336" s="19" t="s">
        <v>111</v>
      </c>
      <c r="K336" s="12"/>
      <c r="L336" s="7"/>
      <c r="M336" s="7"/>
    </row>
    <row r="337" spans="1:16384" s="2" customFormat="1" ht="33.75" hidden="1">
      <c r="A337" s="7" t="s">
        <v>157</v>
      </c>
      <c r="B337" s="7" t="s">
        <v>7</v>
      </c>
      <c r="C337" s="20" t="s">
        <v>43</v>
      </c>
      <c r="D337" s="10">
        <f>D336</f>
        <v>9</v>
      </c>
      <c r="E337" s="133">
        <f>IF(D336=D334,IF(AND(B337=Данные!$B$7,NOT(ISBLANK(C337)),OR(A337=$A$2,A337=Данные!$C$9)),E336+1,E336),IF(AND(B337=Данные!$B$7,NOT(ISBLANK(C337)),OR(A337=$A$2,A337=Данные!$C$9)),1,0))</f>
        <v>0</v>
      </c>
      <c r="F337" s="108" t="str">
        <f t="shared" si="70"/>
        <v>9.0</v>
      </c>
      <c r="G337" s="21" t="s">
        <v>9</v>
      </c>
      <c r="H337" s="19" t="s">
        <v>22</v>
      </c>
      <c r="I337" s="11"/>
      <c r="J337" s="19" t="s">
        <v>28</v>
      </c>
      <c r="K337" s="12"/>
      <c r="L337" s="7"/>
      <c r="M337" s="7"/>
      <c r="N337" s="172"/>
    </row>
    <row r="338" spans="1:16384" s="2" customFormat="1" hidden="1">
      <c r="A338" s="82" t="str">
        <f>A337</f>
        <v>общее</v>
      </c>
      <c r="B338" s="82" t="str">
        <f>B337</f>
        <v>Нет</v>
      </c>
      <c r="C338" s="13"/>
      <c r="D338" s="8">
        <f t="shared" si="72"/>
        <v>9</v>
      </c>
      <c r="E338" s="133">
        <f>IF(D337=D336,IF(AND(B338=Данные!$B$7,NOT(ISBLANK(C338)),OR(A338=$A$2,A338=Данные!$C$9)),E337+1,E337),IF(AND(B338=Данные!$B$7,NOT(ISBLANK(C338)),OR(A338=$A$2,A338=Данные!$C$9)),1,0))</f>
        <v>0</v>
      </c>
      <c r="F338" s="108" t="str">
        <f>IF(D338=D337,IF(ISBLANK(G338),"",CONCATENATE(D338,".",E338)),D338)</f>
        <v/>
      </c>
      <c r="G338" s="7"/>
      <c r="H338" s="7"/>
      <c r="I338" s="133"/>
      <c r="J338" s="15" t="s">
        <v>6</v>
      </c>
      <c r="K338" s="15" t="s">
        <v>6</v>
      </c>
      <c r="L338" s="7"/>
      <c r="M338" s="7"/>
    </row>
    <row r="339" spans="1:16384" s="2" customFormat="1" hidden="1">
      <c r="A339" s="82" t="str">
        <f>A338</f>
        <v>общее</v>
      </c>
      <c r="B339" s="82" t="str">
        <f>B338</f>
        <v>Нет</v>
      </c>
      <c r="C339" s="13"/>
      <c r="D339" s="8">
        <f t="shared" si="72"/>
        <v>9</v>
      </c>
      <c r="E339" s="133">
        <f>IF(D338=D337,IF(AND(B339=Данные!$B$7,NOT(ISBLANK(C339)),OR(A339=$A$2,A339=Данные!$C$9)),E338+1,E338),IF(AND(B339=Данные!$B$7,NOT(ISBLANK(C339)),OR(A339=$A$2,A339=Данные!$C$9)),1,0))</f>
        <v>0</v>
      </c>
      <c r="F339" s="108" t="str">
        <f>IF(D339=D338,IF(ISBLANK(G339),"",CONCATENATE(D339,".",E339)),D339)</f>
        <v/>
      </c>
      <c r="G339" s="7"/>
      <c r="H339" s="7"/>
      <c r="I339" s="133"/>
      <c r="J339" s="15" t="s">
        <v>7</v>
      </c>
      <c r="K339" s="15" t="s">
        <v>7</v>
      </c>
      <c r="L339" s="7"/>
      <c r="M339" s="7"/>
    </row>
    <row r="340" spans="1:16384" s="2" customFormat="1" ht="45">
      <c r="A340" s="7" t="s">
        <v>157</v>
      </c>
      <c r="B340" s="7" t="s">
        <v>6</v>
      </c>
      <c r="C340" s="14" t="s">
        <v>43</v>
      </c>
      <c r="D340" s="10">
        <v>9</v>
      </c>
      <c r="E340" s="133">
        <v>4</v>
      </c>
      <c r="F340" s="108" t="str">
        <f>CONCATENATE(D340,".",E340)</f>
        <v>9.4</v>
      </c>
      <c r="G340" s="19" t="s">
        <v>335</v>
      </c>
      <c r="H340" s="19" t="s">
        <v>336</v>
      </c>
      <c r="I340" s="11" t="s">
        <v>148</v>
      </c>
      <c r="J340" s="19"/>
      <c r="K340" s="18"/>
      <c r="L340" s="7"/>
      <c r="M340" s="7"/>
      <c r="N340" s="159"/>
    </row>
    <row r="341" spans="1:16384" s="2" customFormat="1" ht="22.5" hidden="1">
      <c r="A341" s="82" t="str">
        <f t="shared" ref="A341:B343" si="76">A340</f>
        <v>общее</v>
      </c>
      <c r="B341" s="82" t="str">
        <f t="shared" si="76"/>
        <v>Да</v>
      </c>
      <c r="C341" s="13"/>
      <c r="D341" s="8">
        <f t="shared" si="72"/>
        <v>9</v>
      </c>
      <c r="E341" s="133">
        <f>IF(D340=D339,IF(AND(B341=Данные!$B$7,NOT(ISBLANK(C341)),OR(A341=$A$2,A341=Данные!$C$9)),E340+1,E340),IF(AND(B341=Данные!$B$7,NOT(ISBLANK(C341)),OR(A341=$A$2,A341=Данные!$C$9)),1,0))</f>
        <v>4</v>
      </c>
      <c r="F341" s="108"/>
      <c r="G341" s="82" t="s">
        <v>228</v>
      </c>
      <c r="H341" s="7"/>
      <c r="I341" s="133"/>
      <c r="J341" s="15" t="s">
        <v>130</v>
      </c>
      <c r="K341" s="15" t="s">
        <v>61</v>
      </c>
      <c r="L341" s="7"/>
      <c r="M341" s="7"/>
    </row>
    <row r="342" spans="1:16384" s="2" customFormat="1" ht="22.5" hidden="1">
      <c r="A342" s="82" t="str">
        <f t="shared" si="76"/>
        <v>общее</v>
      </c>
      <c r="B342" s="82" t="str">
        <f t="shared" si="76"/>
        <v>Да</v>
      </c>
      <c r="C342" s="13"/>
      <c r="D342" s="8">
        <f t="shared" si="72"/>
        <v>9</v>
      </c>
      <c r="E342" s="133">
        <f>IF(D341=D340,IF(AND(B342=Данные!$B$7,NOT(ISBLANK(C342)),OR(A342=$A$2,A342=Данные!$C$9)),E341+1,E341),IF(AND(B342=Данные!$B$7,NOT(ISBLANK(C342)),OR(A342=$A$2,A342=Данные!$C$9)),1,0))</f>
        <v>4</v>
      </c>
      <c r="F342" s="108" t="str">
        <f t="shared" si="70"/>
        <v/>
      </c>
      <c r="G342" s="7"/>
      <c r="H342" s="7"/>
      <c r="I342" s="133"/>
      <c r="J342" s="15" t="s">
        <v>131</v>
      </c>
      <c r="K342" s="15" t="s">
        <v>62</v>
      </c>
      <c r="L342" s="7"/>
      <c r="M342" s="7"/>
    </row>
    <row r="343" spans="1:16384" s="2" customFormat="1" ht="22.5" hidden="1">
      <c r="A343" s="82" t="str">
        <f t="shared" si="76"/>
        <v>общее</v>
      </c>
      <c r="B343" s="82" t="str">
        <f t="shared" si="76"/>
        <v>Да</v>
      </c>
      <c r="C343" s="13"/>
      <c r="D343" s="8">
        <f>D342</f>
        <v>9</v>
      </c>
      <c r="E343" s="133">
        <f>IF(D342=D341,IF(AND(B343=Данные!$B$7,NOT(ISBLANK(C343)),OR(A343=$A$2,A343=Данные!$C$9)),E342+1,E342),IF(AND(B343=Данные!$B$7,NOT(ISBLANK(C343)),OR(A343=$A$2,A343=Данные!$C$9)),1,0))</f>
        <v>4</v>
      </c>
      <c r="F343" s="108" t="str">
        <f t="shared" si="70"/>
        <v/>
      </c>
      <c r="G343" s="7"/>
      <c r="H343" s="7"/>
      <c r="I343" s="133"/>
      <c r="J343" s="15"/>
      <c r="K343" s="15" t="s">
        <v>63</v>
      </c>
      <c r="L343" s="7"/>
      <c r="M343" s="3"/>
      <c r="N343" s="7"/>
    </row>
    <row r="344" spans="1:16384" s="2" customFormat="1" hidden="1">
      <c r="A344" s="155" t="s">
        <v>157</v>
      </c>
      <c r="B344" s="7"/>
      <c r="C344" s="108"/>
      <c r="D344" s="9">
        <f>D343+1</f>
        <v>10</v>
      </c>
      <c r="E344" s="133">
        <f>IF(D343=D342,IF(AND(B344=Данные!$B$7,NOT(ISBLANK(C344)),OR(A344=$A$2,A344=Данные!$C$9)),E343+1,E343),IF(AND(B344=Данные!$B$7,NOT(ISBLANK(C344)),OR(A344=$A$2,A344=Данные!$C$9)),1,0))</f>
        <v>4</v>
      </c>
      <c r="F344" s="108">
        <f t="shared" si="70"/>
        <v>10</v>
      </c>
      <c r="G344" s="16" t="s">
        <v>158</v>
      </c>
      <c r="H344" s="16"/>
      <c r="I344" s="16"/>
      <c r="J344" s="16"/>
      <c r="K344" s="108"/>
      <c r="L344" s="7"/>
      <c r="M344" s="7"/>
    </row>
    <row r="345" spans="1:16384" s="2" customFormat="1" ht="45" hidden="1">
      <c r="A345" s="7" t="s">
        <v>157</v>
      </c>
      <c r="B345" s="7" t="s">
        <v>7</v>
      </c>
      <c r="C345" s="14" t="s">
        <v>43</v>
      </c>
      <c r="D345" s="10">
        <f>D344</f>
        <v>10</v>
      </c>
      <c r="E345" s="133">
        <f>IF(D344=D343,IF(AND(B345=Данные!$B$7,NOT(ISBLANK(C345)),OR(A345=$A$2,A345=Данные!$C$9)),E344+1,E344),IF(AND(B345=Данные!$B$7,NOT(ISBLANK(C345)),OR(A345=$A$2,A345=Данные!$C$9)),1,0))</f>
        <v>0</v>
      </c>
      <c r="F345" s="108" t="str">
        <f t="shared" si="70"/>
        <v>10.0</v>
      </c>
      <c r="G345" s="19" t="s">
        <v>79</v>
      </c>
      <c r="H345" s="19" t="s">
        <v>226</v>
      </c>
      <c r="I345" s="11" t="s">
        <v>148</v>
      </c>
      <c r="J345" s="19" t="s">
        <v>111</v>
      </c>
      <c r="K345" s="18"/>
      <c r="L345" s="7"/>
      <c r="M345" s="7"/>
      <c r="N345" s="171"/>
    </row>
    <row r="346" spans="1:16384" s="2" customFormat="1" ht="13.9" hidden="1" customHeight="1">
      <c r="A346" s="82" t="str">
        <f>A345</f>
        <v>общее</v>
      </c>
      <c r="B346" s="82" t="str">
        <f>B345</f>
        <v>Нет</v>
      </c>
      <c r="C346" s="13"/>
      <c r="D346" s="8">
        <f t="shared" si="72"/>
        <v>10</v>
      </c>
      <c r="E346" s="133">
        <f>IF(D345=D344,IF(AND(B346=Данные!$B$7,NOT(ISBLANK(C346)),OR(A346=$A$2,A346=Данные!$C$9)),E345+1,E345),IF(AND(B346=Данные!$B$7,NOT(ISBLANK(C346)),OR(A346=$A$2,A346=Данные!$C$9)),1,0))</f>
        <v>0</v>
      </c>
      <c r="F346" s="108" t="str">
        <f t="shared" si="70"/>
        <v/>
      </c>
      <c r="G346" s="7"/>
      <c r="H346" s="7"/>
      <c r="I346" s="133"/>
      <c r="J346" s="15" t="s">
        <v>6</v>
      </c>
      <c r="K346" s="15" t="s">
        <v>6</v>
      </c>
      <c r="L346" s="7"/>
      <c r="M346" s="7"/>
    </row>
    <row r="347" spans="1:16384" s="2" customFormat="1" hidden="1">
      <c r="A347" s="82" t="str">
        <f>A346</f>
        <v>общее</v>
      </c>
      <c r="B347" s="82" t="str">
        <f>B346</f>
        <v>Нет</v>
      </c>
      <c r="C347" s="13"/>
      <c r="D347" s="8">
        <f t="shared" si="72"/>
        <v>10</v>
      </c>
      <c r="E347" s="133">
        <f>IF(D346=D345,IF(AND(B347=Данные!$B$7,NOT(ISBLANK(C347)),OR(A347=$A$2,A347=Данные!$C$9)),E346+1,E346),IF(AND(B347=Данные!$B$7,NOT(ISBLANK(C347)),OR(A347=$A$2,A347=Данные!$C$9)),1,0))</f>
        <v>0</v>
      </c>
      <c r="F347" s="108" t="str">
        <f t="shared" si="70"/>
        <v/>
      </c>
      <c r="G347" s="7"/>
      <c r="H347" s="7"/>
      <c r="I347" s="133"/>
      <c r="J347" s="15" t="s">
        <v>7</v>
      </c>
      <c r="K347" s="15" t="s">
        <v>7</v>
      </c>
      <c r="L347" s="7"/>
      <c r="M347" s="7"/>
    </row>
    <row r="348" spans="1:16384" s="2" customFormat="1" ht="45" hidden="1">
      <c r="A348" s="7" t="s">
        <v>157</v>
      </c>
      <c r="B348" s="7" t="s">
        <v>7</v>
      </c>
      <c r="C348" s="14" t="s">
        <v>43</v>
      </c>
      <c r="D348" s="10">
        <f t="shared" ref="D348:D356" si="77">D347</f>
        <v>10</v>
      </c>
      <c r="E348" s="133">
        <f>IF(D347=D346,IF(AND(B348=Данные!$B$7,NOT(ISBLANK(C348)),OR(A348=$A$2,A348=Данные!$C$9)),E347+1,E347),IF(AND(B348=Данные!$B$7,NOT(ISBLANK(C348)),OR(A348=$A$2,A348=Данные!$C$9)),1,0))</f>
        <v>0</v>
      </c>
      <c r="F348" s="108" t="str">
        <f t="shared" si="70"/>
        <v>10.0</v>
      </c>
      <c r="G348" s="19" t="s">
        <v>159</v>
      </c>
      <c r="H348" s="19" t="s">
        <v>189</v>
      </c>
      <c r="I348" s="11" t="s">
        <v>148</v>
      </c>
      <c r="J348" s="19" t="s">
        <v>111</v>
      </c>
      <c r="K348" s="18"/>
      <c r="L348" s="7"/>
      <c r="M348" s="7"/>
    </row>
    <row r="349" spans="1:16384" s="2" customFormat="1" hidden="1">
      <c r="A349" s="82" t="str">
        <f>A348</f>
        <v>общее</v>
      </c>
      <c r="B349" s="82" t="str">
        <f>B348</f>
        <v>Нет</v>
      </c>
      <c r="C349" s="13"/>
      <c r="D349" s="8">
        <f t="shared" si="77"/>
        <v>10</v>
      </c>
      <c r="E349" s="133">
        <f>IF(D348=D347,IF(AND(B349=Данные!$B$7,NOT(ISBLANK(C349)),OR(A349=$A$2,A349=Данные!$C$9)),E348+1,E348),IF(AND(B349=Данные!$B$7,NOT(ISBLANK(C349)),OR(A349=$A$2,A349=Данные!$C$9)),1,0))</f>
        <v>0</v>
      </c>
      <c r="F349" s="108" t="str">
        <f t="shared" si="70"/>
        <v/>
      </c>
      <c r="G349" s="7"/>
      <c r="H349" s="7"/>
      <c r="I349" s="133"/>
      <c r="J349" s="15" t="s">
        <v>6</v>
      </c>
      <c r="K349" s="15" t="s">
        <v>6</v>
      </c>
      <c r="L349" s="7"/>
      <c r="M349" s="7"/>
    </row>
    <row r="350" spans="1:16384" s="2" customFormat="1" hidden="1">
      <c r="A350" s="82" t="str">
        <f>A349</f>
        <v>общее</v>
      </c>
      <c r="B350" s="82" t="str">
        <f>B349</f>
        <v>Нет</v>
      </c>
      <c r="C350" s="13"/>
      <c r="D350" s="8">
        <f t="shared" si="77"/>
        <v>10</v>
      </c>
      <c r="E350" s="133">
        <f>IF(D349=D348,IF(AND(B350=Данные!$B$7,NOT(ISBLANK(C350)),OR(A350=$A$2,A350=Данные!$C$9)),E349+1,E349),IF(AND(B350=Данные!$B$7,NOT(ISBLANK(C350)),OR(A350=$A$2,A350=Данные!$C$9)),1,0))</f>
        <v>0</v>
      </c>
      <c r="F350" s="108" t="str">
        <f t="shared" si="70"/>
        <v/>
      </c>
      <c r="G350" s="7"/>
      <c r="H350" s="7"/>
      <c r="I350" s="133"/>
      <c r="J350" s="15" t="s">
        <v>7</v>
      </c>
      <c r="K350" s="15" t="s">
        <v>7</v>
      </c>
      <c r="L350" s="7"/>
      <c r="M350" s="7"/>
    </row>
    <row r="351" spans="1:16384" s="2" customFormat="1" ht="33.75" hidden="1">
      <c r="A351" s="7" t="s">
        <v>273</v>
      </c>
      <c r="B351" s="7" t="s">
        <v>7</v>
      </c>
      <c r="C351" s="14" t="s">
        <v>43</v>
      </c>
      <c r="D351" s="10">
        <f t="shared" si="77"/>
        <v>10</v>
      </c>
      <c r="E351" s="133">
        <f>IF(D350=D349,IF(AND(B351=Данные!$B$7,NOT(ISBLANK(C351)),OR(A351=$A$2,A351=Данные!$C$9)),E350+1,E350),IF(AND(B351=Данные!$B$7,NOT(ISBLANK(C351)),OR(A351=$A$2,A351=Данные!$C$9)),1,0))</f>
        <v>0</v>
      </c>
      <c r="F351" s="108" t="str">
        <f t="shared" si="70"/>
        <v>10.0</v>
      </c>
      <c r="G351" s="19" t="s">
        <v>286</v>
      </c>
      <c r="H351" s="19" t="s">
        <v>22</v>
      </c>
      <c r="I351" s="11"/>
      <c r="J351" s="19" t="s">
        <v>28</v>
      </c>
      <c r="K351" s="12"/>
      <c r="L351" s="7"/>
      <c r="M351" s="7"/>
      <c r="N351" s="171"/>
    </row>
    <row r="352" spans="1:16384" s="2" customFormat="1" ht="22.5" hidden="1">
      <c r="A352" s="7"/>
      <c r="B352" s="7" t="s">
        <v>6</v>
      </c>
      <c r="C352" s="14" t="s">
        <v>43</v>
      </c>
      <c r="D352" s="10"/>
      <c r="E352" s="133"/>
      <c r="F352" s="108"/>
      <c r="G352" s="19" t="s">
        <v>286</v>
      </c>
      <c r="H352" s="19"/>
      <c r="I352" s="11"/>
      <c r="J352" s="19"/>
      <c r="K352" s="12"/>
      <c r="L352" s="7"/>
      <c r="M352" s="7"/>
      <c r="N352" s="171"/>
      <c r="O352" s="7"/>
      <c r="P352" s="14"/>
      <c r="Q352" s="10"/>
      <c r="R352" s="133"/>
      <c r="S352" s="108"/>
      <c r="T352" s="19"/>
      <c r="U352" s="19"/>
      <c r="V352" s="25"/>
      <c r="W352" s="19"/>
      <c r="X352" s="12"/>
      <c r="Y352" s="7"/>
      <c r="Z352" s="7"/>
      <c r="AA352" s="7"/>
      <c r="AB352" s="7"/>
      <c r="AC352" s="14"/>
      <c r="AD352" s="10"/>
      <c r="AE352" s="133"/>
      <c r="AF352" s="108"/>
      <c r="AG352" s="19"/>
      <c r="AH352" s="19"/>
      <c r="AI352" s="25"/>
      <c r="AJ352" s="19"/>
      <c r="AK352" s="12"/>
      <c r="AL352" s="7"/>
      <c r="AM352" s="7"/>
      <c r="AN352" s="7"/>
      <c r="AO352" s="7"/>
      <c r="AP352" s="14"/>
      <c r="AQ352" s="10"/>
      <c r="AR352" s="133"/>
      <c r="AS352" s="108"/>
      <c r="AT352" s="19"/>
      <c r="AU352" s="19"/>
      <c r="AV352" s="25"/>
      <c r="AW352" s="19"/>
      <c r="AX352" s="12"/>
      <c r="AY352" s="7"/>
      <c r="AZ352" s="7"/>
      <c r="BA352" s="7"/>
      <c r="BB352" s="7"/>
      <c r="BC352" s="14"/>
      <c r="BD352" s="10"/>
      <c r="BE352" s="133"/>
      <c r="BF352" s="108"/>
      <c r="BG352" s="19"/>
      <c r="BH352" s="19"/>
      <c r="BI352" s="25"/>
      <c r="BJ352" s="19"/>
      <c r="BK352" s="12"/>
      <c r="BL352" s="7"/>
      <c r="BM352" s="7"/>
      <c r="BN352" s="7"/>
      <c r="BO352" s="7"/>
      <c r="BP352" s="14"/>
      <c r="BQ352" s="10"/>
      <c r="BR352" s="133"/>
      <c r="BS352" s="108"/>
      <c r="BT352" s="19"/>
      <c r="BU352" s="19"/>
      <c r="BV352" s="25"/>
      <c r="BW352" s="19"/>
      <c r="BX352" s="12"/>
      <c r="BY352" s="7"/>
      <c r="BZ352" s="7"/>
      <c r="CA352" s="7"/>
      <c r="CB352" s="7"/>
      <c r="CC352" s="14"/>
      <c r="CD352" s="10"/>
      <c r="CE352" s="133"/>
      <c r="CF352" s="108"/>
      <c r="CG352" s="19"/>
      <c r="CH352" s="19"/>
      <c r="CI352" s="25"/>
      <c r="CJ352" s="19"/>
      <c r="CK352" s="12"/>
      <c r="CL352" s="7"/>
      <c r="CM352" s="7"/>
      <c r="CN352" s="7"/>
      <c r="CO352" s="7"/>
      <c r="CP352" s="14"/>
      <c r="CQ352" s="10"/>
      <c r="CR352" s="133"/>
      <c r="CS352" s="108"/>
      <c r="CT352" s="19"/>
      <c r="CU352" s="19"/>
      <c r="CV352" s="25"/>
      <c r="CW352" s="19"/>
      <c r="CX352" s="12"/>
      <c r="CY352" s="7"/>
      <c r="CZ352" s="7"/>
      <c r="DA352" s="7"/>
      <c r="DB352" s="7"/>
      <c r="DC352" s="14"/>
      <c r="DD352" s="10"/>
      <c r="DE352" s="133"/>
      <c r="DF352" s="108"/>
      <c r="DG352" s="19"/>
      <c r="DH352" s="19"/>
      <c r="DI352" s="25"/>
      <c r="DJ352" s="19"/>
      <c r="DK352" s="12"/>
      <c r="DL352" s="7"/>
      <c r="DM352" s="7"/>
      <c r="DN352" s="7"/>
      <c r="DO352" s="7"/>
      <c r="DP352" s="14"/>
      <c r="DQ352" s="10"/>
      <c r="DR352" s="133"/>
      <c r="DS352" s="108"/>
      <c r="DT352" s="19"/>
      <c r="DU352" s="19"/>
      <c r="DV352" s="25"/>
      <c r="DW352" s="19"/>
      <c r="DX352" s="12"/>
      <c r="DY352" s="7"/>
      <c r="DZ352" s="7"/>
      <c r="EA352" s="7"/>
      <c r="EB352" s="7"/>
      <c r="EC352" s="14"/>
      <c r="ED352" s="10"/>
      <c r="EE352" s="133"/>
      <c r="EF352" s="108"/>
      <c r="EG352" s="19"/>
      <c r="EH352" s="19"/>
      <c r="EI352" s="25"/>
      <c r="EJ352" s="19"/>
      <c r="EK352" s="12"/>
      <c r="EL352" s="7"/>
      <c r="EM352" s="7"/>
      <c r="EN352" s="7"/>
      <c r="EO352" s="7"/>
      <c r="EP352" s="14"/>
      <c r="EQ352" s="10"/>
      <c r="ER352" s="133"/>
      <c r="ES352" s="108"/>
      <c r="ET352" s="19"/>
      <c r="EU352" s="19"/>
      <c r="EV352" s="25"/>
      <c r="EW352" s="19"/>
      <c r="EX352" s="12"/>
      <c r="EY352" s="7"/>
      <c r="EZ352" s="7"/>
      <c r="FA352" s="7"/>
      <c r="FB352" s="7"/>
      <c r="FC352" s="14"/>
      <c r="FD352" s="10"/>
      <c r="FE352" s="133"/>
      <c r="FF352" s="108"/>
      <c r="FG352" s="19"/>
      <c r="FH352" s="19"/>
      <c r="FI352" s="25"/>
      <c r="FJ352" s="19"/>
      <c r="FK352" s="12"/>
      <c r="FL352" s="7"/>
      <c r="FM352" s="7"/>
      <c r="FN352" s="7"/>
      <c r="FO352" s="7"/>
      <c r="FP352" s="14"/>
      <c r="FQ352" s="10"/>
      <c r="FR352" s="133"/>
      <c r="FS352" s="108"/>
      <c r="FT352" s="19"/>
      <c r="FU352" s="19"/>
      <c r="FV352" s="25"/>
      <c r="FW352" s="19"/>
      <c r="FX352" s="12"/>
      <c r="FY352" s="7"/>
      <c r="FZ352" s="7"/>
      <c r="GA352" s="7"/>
      <c r="GB352" s="7"/>
      <c r="GC352" s="14"/>
      <c r="GD352" s="10"/>
      <c r="GE352" s="133"/>
      <c r="GF352" s="108"/>
      <c r="GG352" s="19"/>
      <c r="GH352" s="19"/>
      <c r="GI352" s="25"/>
      <c r="GJ352" s="19"/>
      <c r="GK352" s="12"/>
      <c r="GL352" s="7"/>
      <c r="GM352" s="7"/>
      <c r="GN352" s="7"/>
      <c r="GO352" s="7"/>
      <c r="GP352" s="14"/>
      <c r="GQ352" s="10"/>
      <c r="GR352" s="133"/>
      <c r="GS352" s="108"/>
      <c r="GT352" s="19"/>
      <c r="GU352" s="19"/>
      <c r="GV352" s="25"/>
      <c r="GW352" s="19"/>
      <c r="GX352" s="12"/>
      <c r="GY352" s="7"/>
      <c r="GZ352" s="7"/>
      <c r="HA352" s="7"/>
      <c r="HB352" s="7"/>
      <c r="HC352" s="14"/>
      <c r="HD352" s="10"/>
      <c r="HE352" s="133"/>
      <c r="HF352" s="108"/>
      <c r="HG352" s="19"/>
      <c r="HH352" s="19"/>
      <c r="HI352" s="25"/>
      <c r="HJ352" s="19"/>
      <c r="HK352" s="12"/>
      <c r="HL352" s="7"/>
      <c r="HM352" s="7"/>
      <c r="HN352" s="7"/>
      <c r="HO352" s="7"/>
      <c r="HP352" s="14"/>
      <c r="HQ352" s="10"/>
      <c r="HR352" s="133"/>
      <c r="HS352" s="108"/>
      <c r="HT352" s="19"/>
      <c r="HU352" s="19"/>
      <c r="HV352" s="25"/>
      <c r="HW352" s="19"/>
      <c r="HX352" s="12"/>
      <c r="HY352" s="7"/>
      <c r="HZ352" s="7"/>
      <c r="IA352" s="7"/>
      <c r="IB352" s="7"/>
      <c r="IC352" s="14"/>
      <c r="ID352" s="10"/>
      <c r="IE352" s="133"/>
      <c r="IF352" s="108"/>
      <c r="IG352" s="19"/>
      <c r="IH352" s="19"/>
      <c r="II352" s="25"/>
      <c r="IJ352" s="19"/>
      <c r="IK352" s="12"/>
      <c r="IL352" s="7"/>
      <c r="IM352" s="7"/>
      <c r="IN352" s="7"/>
      <c r="IO352" s="7"/>
      <c r="IP352" s="14"/>
      <c r="IQ352" s="10"/>
      <c r="IR352" s="133"/>
      <c r="IS352" s="108"/>
      <c r="IT352" s="19"/>
      <c r="IU352" s="19"/>
      <c r="IV352" s="25"/>
      <c r="IW352" s="19"/>
      <c r="IX352" s="12"/>
      <c r="IY352" s="7"/>
      <c r="IZ352" s="7"/>
      <c r="JA352" s="7"/>
      <c r="JB352" s="7"/>
      <c r="JC352" s="14"/>
      <c r="JD352" s="10"/>
      <c r="JE352" s="133"/>
      <c r="JF352" s="108"/>
      <c r="JG352" s="19"/>
      <c r="JH352" s="19"/>
      <c r="JI352" s="25"/>
      <c r="JJ352" s="19"/>
      <c r="JK352" s="12"/>
      <c r="JL352" s="7"/>
      <c r="JM352" s="7"/>
      <c r="JN352" s="7"/>
      <c r="JO352" s="7"/>
      <c r="JP352" s="14"/>
      <c r="JQ352" s="10"/>
      <c r="JR352" s="133"/>
      <c r="JS352" s="108"/>
      <c r="JT352" s="19"/>
      <c r="JU352" s="19"/>
      <c r="JV352" s="25"/>
      <c r="JW352" s="19"/>
      <c r="JX352" s="12"/>
      <c r="JY352" s="7"/>
      <c r="JZ352" s="7"/>
      <c r="KA352" s="7"/>
      <c r="KB352" s="7"/>
      <c r="KC352" s="14"/>
      <c r="KD352" s="10"/>
      <c r="KE352" s="133"/>
      <c r="KF352" s="108"/>
      <c r="KG352" s="19"/>
      <c r="KH352" s="19"/>
      <c r="KI352" s="25"/>
      <c r="KJ352" s="19"/>
      <c r="KK352" s="12"/>
      <c r="KL352" s="7"/>
      <c r="KM352" s="7"/>
      <c r="KN352" s="7"/>
      <c r="KO352" s="7"/>
      <c r="KP352" s="14"/>
      <c r="KQ352" s="10"/>
      <c r="KR352" s="133"/>
      <c r="KS352" s="108"/>
      <c r="KT352" s="19"/>
      <c r="KU352" s="19"/>
      <c r="KV352" s="25"/>
      <c r="KW352" s="19"/>
      <c r="KX352" s="12"/>
      <c r="KY352" s="7"/>
      <c r="KZ352" s="7"/>
      <c r="LA352" s="7"/>
      <c r="LB352" s="7"/>
      <c r="LC352" s="14"/>
      <c r="LD352" s="10"/>
      <c r="LE352" s="133"/>
      <c r="LF352" s="108"/>
      <c r="LG352" s="19"/>
      <c r="LH352" s="19"/>
      <c r="LI352" s="25"/>
      <c r="LJ352" s="19"/>
      <c r="LK352" s="12"/>
      <c r="LL352" s="7"/>
      <c r="LM352" s="7"/>
      <c r="LN352" s="7"/>
      <c r="LO352" s="7"/>
      <c r="LP352" s="14"/>
      <c r="LQ352" s="10"/>
      <c r="LR352" s="133"/>
      <c r="LS352" s="108"/>
      <c r="LT352" s="19"/>
      <c r="LU352" s="19"/>
      <c r="LV352" s="25"/>
      <c r="LW352" s="19"/>
      <c r="LX352" s="12"/>
      <c r="LY352" s="7"/>
      <c r="LZ352" s="7"/>
      <c r="MA352" s="7"/>
      <c r="MB352" s="7"/>
      <c r="MC352" s="14"/>
      <c r="MD352" s="10"/>
      <c r="ME352" s="133"/>
      <c r="MF352" s="108"/>
      <c r="MG352" s="19"/>
      <c r="MH352" s="19"/>
      <c r="MI352" s="25"/>
      <c r="MJ352" s="19"/>
      <c r="MK352" s="12"/>
      <c r="ML352" s="7"/>
      <c r="MM352" s="7"/>
      <c r="MN352" s="7"/>
      <c r="MO352" s="7"/>
      <c r="MP352" s="14"/>
      <c r="MQ352" s="10"/>
      <c r="MR352" s="133"/>
      <c r="MS352" s="108"/>
      <c r="MT352" s="19"/>
      <c r="MU352" s="19"/>
      <c r="MV352" s="25"/>
      <c r="MW352" s="19"/>
      <c r="MX352" s="12"/>
      <c r="MY352" s="7"/>
      <c r="MZ352" s="7"/>
      <c r="NA352" s="7"/>
      <c r="NB352" s="7"/>
      <c r="NC352" s="14"/>
      <c r="ND352" s="10"/>
      <c r="NE352" s="133"/>
      <c r="NF352" s="108"/>
      <c r="NG352" s="19"/>
      <c r="NH352" s="19"/>
      <c r="NI352" s="25"/>
      <c r="NJ352" s="19"/>
      <c r="NK352" s="12"/>
      <c r="NL352" s="7"/>
      <c r="NM352" s="7"/>
      <c r="NN352" s="7"/>
      <c r="NO352" s="7"/>
      <c r="NP352" s="14"/>
      <c r="NQ352" s="10"/>
      <c r="NR352" s="133"/>
      <c r="NS352" s="108"/>
      <c r="NT352" s="19"/>
      <c r="NU352" s="19"/>
      <c r="NV352" s="25"/>
      <c r="NW352" s="19"/>
      <c r="NX352" s="12"/>
      <c r="NY352" s="7"/>
      <c r="NZ352" s="7"/>
      <c r="OA352" s="7"/>
      <c r="OB352" s="7"/>
      <c r="OC352" s="14"/>
      <c r="OD352" s="10"/>
      <c r="OE352" s="133"/>
      <c r="OF352" s="108"/>
      <c r="OG352" s="19"/>
      <c r="OH352" s="19"/>
      <c r="OI352" s="25"/>
      <c r="OJ352" s="19"/>
      <c r="OK352" s="12"/>
      <c r="OL352" s="7"/>
      <c r="OM352" s="7"/>
      <c r="ON352" s="7"/>
      <c r="OO352" s="7"/>
      <c r="OP352" s="14"/>
      <c r="OQ352" s="10"/>
      <c r="OR352" s="133"/>
      <c r="OS352" s="108"/>
      <c r="OT352" s="19"/>
      <c r="OU352" s="19"/>
      <c r="OV352" s="25"/>
      <c r="OW352" s="19"/>
      <c r="OX352" s="12"/>
      <c r="OY352" s="7"/>
      <c r="OZ352" s="7"/>
      <c r="PA352" s="7"/>
      <c r="PB352" s="7"/>
      <c r="PC352" s="14"/>
      <c r="PD352" s="10"/>
      <c r="PE352" s="133"/>
      <c r="PF352" s="108"/>
      <c r="PG352" s="19"/>
      <c r="PH352" s="19"/>
      <c r="PI352" s="25"/>
      <c r="PJ352" s="19"/>
      <c r="PK352" s="12"/>
      <c r="PL352" s="7"/>
      <c r="PM352" s="7"/>
      <c r="PN352" s="7"/>
      <c r="PO352" s="7"/>
      <c r="PP352" s="14"/>
      <c r="PQ352" s="10"/>
      <c r="PR352" s="133"/>
      <c r="PS352" s="108"/>
      <c r="PT352" s="19"/>
      <c r="PU352" s="19"/>
      <c r="PV352" s="25"/>
      <c r="PW352" s="19"/>
      <c r="PX352" s="12"/>
      <c r="PY352" s="7"/>
      <c r="PZ352" s="7"/>
      <c r="QA352" s="7"/>
      <c r="QB352" s="7"/>
      <c r="QC352" s="14"/>
      <c r="QD352" s="10"/>
      <c r="QE352" s="133"/>
      <c r="QF352" s="108"/>
      <c r="QG352" s="19"/>
      <c r="QH352" s="19"/>
      <c r="QI352" s="25"/>
      <c r="QJ352" s="19"/>
      <c r="QK352" s="12"/>
      <c r="QL352" s="7"/>
      <c r="QM352" s="7"/>
      <c r="QN352" s="7"/>
      <c r="QO352" s="7"/>
      <c r="QP352" s="14"/>
      <c r="QQ352" s="10"/>
      <c r="QR352" s="133"/>
      <c r="QS352" s="108"/>
      <c r="QT352" s="19"/>
      <c r="QU352" s="19"/>
      <c r="QV352" s="25"/>
      <c r="QW352" s="19"/>
      <c r="QX352" s="12"/>
      <c r="QY352" s="7"/>
      <c r="QZ352" s="7"/>
      <c r="RA352" s="7"/>
      <c r="RB352" s="7"/>
      <c r="RC352" s="14"/>
      <c r="RD352" s="10"/>
      <c r="RE352" s="133"/>
      <c r="RF352" s="108"/>
      <c r="RG352" s="19"/>
      <c r="RH352" s="19"/>
      <c r="RI352" s="25"/>
      <c r="RJ352" s="19"/>
      <c r="RK352" s="12"/>
      <c r="RL352" s="7"/>
      <c r="RM352" s="7"/>
      <c r="RN352" s="7"/>
      <c r="RO352" s="7"/>
      <c r="RP352" s="14"/>
      <c r="RQ352" s="10"/>
      <c r="RR352" s="133"/>
      <c r="RS352" s="108"/>
      <c r="RT352" s="19"/>
      <c r="RU352" s="19"/>
      <c r="RV352" s="25"/>
      <c r="RW352" s="19"/>
      <c r="RX352" s="12"/>
      <c r="RY352" s="7"/>
      <c r="RZ352" s="7"/>
      <c r="SA352" s="7"/>
      <c r="SB352" s="7"/>
      <c r="SC352" s="14"/>
      <c r="SD352" s="10"/>
      <c r="SE352" s="133"/>
      <c r="SF352" s="108"/>
      <c r="SG352" s="19"/>
      <c r="SH352" s="19"/>
      <c r="SI352" s="25"/>
      <c r="SJ352" s="19"/>
      <c r="SK352" s="12"/>
      <c r="SL352" s="7"/>
      <c r="SM352" s="7"/>
      <c r="SN352" s="7"/>
      <c r="SO352" s="7"/>
      <c r="SP352" s="14"/>
      <c r="SQ352" s="10"/>
      <c r="SR352" s="133"/>
      <c r="SS352" s="108"/>
      <c r="ST352" s="19"/>
      <c r="SU352" s="19"/>
      <c r="SV352" s="25"/>
      <c r="SW352" s="19"/>
      <c r="SX352" s="12"/>
      <c r="SY352" s="7"/>
      <c r="SZ352" s="7"/>
      <c r="TA352" s="7"/>
      <c r="TB352" s="7"/>
      <c r="TC352" s="14"/>
      <c r="TD352" s="10"/>
      <c r="TE352" s="133"/>
      <c r="TF352" s="108"/>
      <c r="TG352" s="19"/>
      <c r="TH352" s="19"/>
      <c r="TI352" s="25"/>
      <c r="TJ352" s="19"/>
      <c r="TK352" s="12"/>
      <c r="TL352" s="7"/>
      <c r="TM352" s="7"/>
      <c r="TN352" s="7"/>
      <c r="TO352" s="7"/>
      <c r="TP352" s="14"/>
      <c r="TQ352" s="10"/>
      <c r="TR352" s="133"/>
      <c r="TS352" s="108"/>
      <c r="TT352" s="19"/>
      <c r="TU352" s="19"/>
      <c r="TV352" s="25"/>
      <c r="TW352" s="19"/>
      <c r="TX352" s="12"/>
      <c r="TY352" s="7"/>
      <c r="TZ352" s="7"/>
      <c r="UA352" s="7"/>
      <c r="UB352" s="7"/>
      <c r="UC352" s="14"/>
      <c r="UD352" s="10"/>
      <c r="UE352" s="133"/>
      <c r="UF352" s="108"/>
      <c r="UG352" s="19"/>
      <c r="UH352" s="19"/>
      <c r="UI352" s="25"/>
      <c r="UJ352" s="19"/>
      <c r="UK352" s="12"/>
      <c r="UL352" s="7"/>
      <c r="UM352" s="7"/>
      <c r="UN352" s="7"/>
      <c r="UO352" s="7"/>
      <c r="UP352" s="14"/>
      <c r="UQ352" s="10"/>
      <c r="UR352" s="133"/>
      <c r="US352" s="108"/>
      <c r="UT352" s="19"/>
      <c r="UU352" s="19"/>
      <c r="UV352" s="25"/>
      <c r="UW352" s="19"/>
      <c r="UX352" s="12"/>
      <c r="UY352" s="7"/>
      <c r="UZ352" s="7"/>
      <c r="VA352" s="7"/>
      <c r="VB352" s="7"/>
      <c r="VC352" s="14"/>
      <c r="VD352" s="10"/>
      <c r="VE352" s="133"/>
      <c r="VF352" s="108"/>
      <c r="VG352" s="19"/>
      <c r="VH352" s="19"/>
      <c r="VI352" s="25"/>
      <c r="VJ352" s="19"/>
      <c r="VK352" s="12"/>
      <c r="VL352" s="7"/>
      <c r="VM352" s="7"/>
      <c r="VN352" s="7"/>
      <c r="VO352" s="7"/>
      <c r="VP352" s="14"/>
      <c r="VQ352" s="10"/>
      <c r="VR352" s="133"/>
      <c r="VS352" s="108"/>
      <c r="VT352" s="19"/>
      <c r="VU352" s="19"/>
      <c r="VV352" s="25"/>
      <c r="VW352" s="19"/>
      <c r="VX352" s="12"/>
      <c r="VY352" s="7"/>
      <c r="VZ352" s="7"/>
      <c r="WA352" s="7"/>
      <c r="WB352" s="7"/>
      <c r="WC352" s="14"/>
      <c r="WD352" s="10"/>
      <c r="WE352" s="133"/>
      <c r="WF352" s="108"/>
      <c r="WG352" s="19"/>
      <c r="WH352" s="19"/>
      <c r="WI352" s="25"/>
      <c r="WJ352" s="19"/>
      <c r="WK352" s="12"/>
      <c r="WL352" s="7"/>
      <c r="WM352" s="7"/>
      <c r="WN352" s="7"/>
      <c r="WO352" s="7"/>
      <c r="WP352" s="14"/>
      <c r="WQ352" s="10"/>
      <c r="WR352" s="133"/>
      <c r="WS352" s="108"/>
      <c r="WT352" s="19"/>
      <c r="WU352" s="19"/>
      <c r="WV352" s="25"/>
      <c r="WW352" s="19"/>
      <c r="WX352" s="12"/>
      <c r="WY352" s="7"/>
      <c r="WZ352" s="7"/>
      <c r="XA352" s="7"/>
      <c r="XB352" s="7"/>
      <c r="XC352" s="14"/>
      <c r="XD352" s="10"/>
      <c r="XE352" s="133"/>
      <c r="XF352" s="108"/>
      <c r="XG352" s="19"/>
      <c r="XH352" s="19"/>
      <c r="XI352" s="25"/>
      <c r="XJ352" s="19"/>
      <c r="XK352" s="12"/>
      <c r="XL352" s="7"/>
      <c r="XM352" s="7"/>
      <c r="XN352" s="7"/>
      <c r="XO352" s="7"/>
      <c r="XP352" s="14"/>
      <c r="XQ352" s="10"/>
      <c r="XR352" s="133"/>
      <c r="XS352" s="108"/>
      <c r="XT352" s="19"/>
      <c r="XU352" s="19"/>
      <c r="XV352" s="25"/>
      <c r="XW352" s="19"/>
      <c r="XX352" s="12"/>
      <c r="XY352" s="7"/>
      <c r="XZ352" s="7"/>
      <c r="YA352" s="7"/>
      <c r="YB352" s="7"/>
      <c r="YC352" s="14"/>
      <c r="YD352" s="10"/>
      <c r="YE352" s="133"/>
      <c r="YF352" s="108"/>
      <c r="YG352" s="19"/>
      <c r="YH352" s="19"/>
      <c r="YI352" s="25"/>
      <c r="YJ352" s="19"/>
      <c r="YK352" s="12"/>
      <c r="YL352" s="7"/>
      <c r="YM352" s="7"/>
      <c r="YN352" s="7"/>
      <c r="YO352" s="7"/>
      <c r="YP352" s="14"/>
      <c r="YQ352" s="10"/>
      <c r="YR352" s="133"/>
      <c r="YS352" s="108"/>
      <c r="YT352" s="19"/>
      <c r="YU352" s="19"/>
      <c r="YV352" s="25"/>
      <c r="YW352" s="19"/>
      <c r="YX352" s="12"/>
      <c r="YY352" s="7"/>
      <c r="YZ352" s="7"/>
      <c r="ZA352" s="7"/>
      <c r="ZB352" s="7"/>
      <c r="ZC352" s="14"/>
      <c r="ZD352" s="10"/>
      <c r="ZE352" s="133"/>
      <c r="ZF352" s="108"/>
      <c r="ZG352" s="19"/>
      <c r="ZH352" s="19"/>
      <c r="ZI352" s="25"/>
      <c r="ZJ352" s="19"/>
      <c r="ZK352" s="12"/>
      <c r="ZL352" s="7"/>
      <c r="ZM352" s="7"/>
      <c r="ZN352" s="7"/>
      <c r="ZO352" s="7"/>
      <c r="ZP352" s="14"/>
      <c r="ZQ352" s="10"/>
      <c r="ZR352" s="133"/>
      <c r="ZS352" s="108"/>
      <c r="ZT352" s="19"/>
      <c r="ZU352" s="19"/>
      <c r="ZV352" s="25"/>
      <c r="ZW352" s="19"/>
      <c r="ZX352" s="12"/>
      <c r="ZY352" s="7"/>
      <c r="ZZ352" s="7"/>
      <c r="AAA352" s="7"/>
      <c r="AAB352" s="7"/>
      <c r="AAC352" s="14"/>
      <c r="AAD352" s="10"/>
      <c r="AAE352" s="133"/>
      <c r="AAF352" s="108"/>
      <c r="AAG352" s="19"/>
      <c r="AAH352" s="19"/>
      <c r="AAI352" s="25"/>
      <c r="AAJ352" s="19"/>
      <c r="AAK352" s="12"/>
      <c r="AAL352" s="7"/>
      <c r="AAM352" s="7"/>
      <c r="AAN352" s="7"/>
      <c r="AAO352" s="7"/>
      <c r="AAP352" s="14"/>
      <c r="AAQ352" s="10"/>
      <c r="AAR352" s="133"/>
      <c r="AAS352" s="108"/>
      <c r="AAT352" s="19"/>
      <c r="AAU352" s="19"/>
      <c r="AAV352" s="25"/>
      <c r="AAW352" s="19"/>
      <c r="AAX352" s="12"/>
      <c r="AAY352" s="7"/>
      <c r="AAZ352" s="7"/>
      <c r="ABA352" s="7"/>
      <c r="ABB352" s="7"/>
      <c r="ABC352" s="14"/>
      <c r="ABD352" s="10"/>
      <c r="ABE352" s="133"/>
      <c r="ABF352" s="108"/>
      <c r="ABG352" s="19"/>
      <c r="ABH352" s="19"/>
      <c r="ABI352" s="25"/>
      <c r="ABJ352" s="19"/>
      <c r="ABK352" s="12"/>
      <c r="ABL352" s="7"/>
      <c r="ABM352" s="7"/>
      <c r="ABN352" s="7"/>
      <c r="ABO352" s="7"/>
      <c r="ABP352" s="14"/>
      <c r="ABQ352" s="10"/>
      <c r="ABR352" s="133"/>
      <c r="ABS352" s="108"/>
      <c r="ABT352" s="19"/>
      <c r="ABU352" s="19"/>
      <c r="ABV352" s="25"/>
      <c r="ABW352" s="19"/>
      <c r="ABX352" s="12"/>
      <c r="ABY352" s="7"/>
      <c r="ABZ352" s="7"/>
      <c r="ACA352" s="7"/>
      <c r="ACB352" s="7"/>
      <c r="ACC352" s="14"/>
      <c r="ACD352" s="10"/>
      <c r="ACE352" s="133"/>
      <c r="ACF352" s="108"/>
      <c r="ACG352" s="19"/>
      <c r="ACH352" s="19"/>
      <c r="ACI352" s="25"/>
      <c r="ACJ352" s="19"/>
      <c r="ACK352" s="12"/>
      <c r="ACL352" s="7"/>
      <c r="ACM352" s="7"/>
      <c r="ACN352" s="7"/>
      <c r="ACO352" s="7"/>
      <c r="ACP352" s="14"/>
      <c r="ACQ352" s="10"/>
      <c r="ACR352" s="133"/>
      <c r="ACS352" s="108"/>
      <c r="ACT352" s="19"/>
      <c r="ACU352" s="19"/>
      <c r="ACV352" s="25"/>
      <c r="ACW352" s="19"/>
      <c r="ACX352" s="12"/>
      <c r="ACY352" s="7"/>
      <c r="ACZ352" s="7"/>
      <c r="ADA352" s="7"/>
      <c r="ADB352" s="7"/>
      <c r="ADC352" s="14"/>
      <c r="ADD352" s="10"/>
      <c r="ADE352" s="133"/>
      <c r="ADF352" s="108"/>
      <c r="ADG352" s="19"/>
      <c r="ADH352" s="19"/>
      <c r="ADI352" s="25"/>
      <c r="ADJ352" s="19"/>
      <c r="ADK352" s="12"/>
      <c r="ADL352" s="7"/>
      <c r="ADM352" s="7"/>
      <c r="ADN352" s="7"/>
      <c r="ADO352" s="7"/>
      <c r="ADP352" s="14"/>
      <c r="ADQ352" s="10"/>
      <c r="ADR352" s="133"/>
      <c r="ADS352" s="108"/>
      <c r="ADT352" s="19"/>
      <c r="ADU352" s="19"/>
      <c r="ADV352" s="25"/>
      <c r="ADW352" s="19"/>
      <c r="ADX352" s="12"/>
      <c r="ADY352" s="7"/>
      <c r="ADZ352" s="7"/>
      <c r="AEA352" s="7"/>
      <c r="AEB352" s="7"/>
      <c r="AEC352" s="14"/>
      <c r="AED352" s="10"/>
      <c r="AEE352" s="133"/>
      <c r="AEF352" s="108"/>
      <c r="AEG352" s="19"/>
      <c r="AEH352" s="19"/>
      <c r="AEI352" s="25"/>
      <c r="AEJ352" s="19"/>
      <c r="AEK352" s="12"/>
      <c r="AEL352" s="7"/>
      <c r="AEM352" s="7"/>
      <c r="AEN352" s="7"/>
      <c r="AEO352" s="7"/>
      <c r="AEP352" s="14"/>
      <c r="AEQ352" s="10"/>
      <c r="AER352" s="133"/>
      <c r="AES352" s="108"/>
      <c r="AET352" s="19"/>
      <c r="AEU352" s="19"/>
      <c r="AEV352" s="25"/>
      <c r="AEW352" s="19"/>
      <c r="AEX352" s="12"/>
      <c r="AEY352" s="7"/>
      <c r="AEZ352" s="7"/>
      <c r="AFA352" s="7"/>
      <c r="AFB352" s="7"/>
      <c r="AFC352" s="14"/>
      <c r="AFD352" s="10"/>
      <c r="AFE352" s="133"/>
      <c r="AFF352" s="108"/>
      <c r="AFG352" s="19"/>
      <c r="AFH352" s="19"/>
      <c r="AFI352" s="25"/>
      <c r="AFJ352" s="19"/>
      <c r="AFK352" s="12"/>
      <c r="AFL352" s="7"/>
      <c r="AFM352" s="7"/>
      <c r="AFN352" s="7"/>
      <c r="AFO352" s="7"/>
      <c r="AFP352" s="14"/>
      <c r="AFQ352" s="10"/>
      <c r="AFR352" s="133"/>
      <c r="AFS352" s="108"/>
      <c r="AFT352" s="19"/>
      <c r="AFU352" s="19"/>
      <c r="AFV352" s="25"/>
      <c r="AFW352" s="19"/>
      <c r="AFX352" s="12"/>
      <c r="AFY352" s="7"/>
      <c r="AFZ352" s="7"/>
      <c r="AGA352" s="7"/>
      <c r="AGB352" s="7"/>
      <c r="AGC352" s="14"/>
      <c r="AGD352" s="10"/>
      <c r="AGE352" s="133"/>
      <c r="AGF352" s="108"/>
      <c r="AGG352" s="19"/>
      <c r="AGH352" s="19"/>
      <c r="AGI352" s="25"/>
      <c r="AGJ352" s="19"/>
      <c r="AGK352" s="12"/>
      <c r="AGL352" s="7"/>
      <c r="AGM352" s="7"/>
      <c r="AGN352" s="7"/>
      <c r="AGO352" s="7"/>
      <c r="AGP352" s="14"/>
      <c r="AGQ352" s="10"/>
      <c r="AGR352" s="133"/>
      <c r="AGS352" s="108"/>
      <c r="AGT352" s="19"/>
      <c r="AGU352" s="19"/>
      <c r="AGV352" s="25"/>
      <c r="AGW352" s="19"/>
      <c r="AGX352" s="12"/>
      <c r="AGY352" s="7"/>
      <c r="AGZ352" s="7"/>
      <c r="AHA352" s="7"/>
      <c r="AHB352" s="7"/>
      <c r="AHC352" s="14"/>
      <c r="AHD352" s="10"/>
      <c r="AHE352" s="133"/>
      <c r="AHF352" s="108"/>
      <c r="AHG352" s="19"/>
      <c r="AHH352" s="19"/>
      <c r="AHI352" s="25"/>
      <c r="AHJ352" s="19"/>
      <c r="AHK352" s="12"/>
      <c r="AHL352" s="7"/>
      <c r="AHM352" s="7"/>
      <c r="AHN352" s="7"/>
      <c r="AHO352" s="7"/>
      <c r="AHP352" s="14"/>
      <c r="AHQ352" s="10"/>
      <c r="AHR352" s="133"/>
      <c r="AHS352" s="108"/>
      <c r="AHT352" s="19"/>
      <c r="AHU352" s="19"/>
      <c r="AHV352" s="25"/>
      <c r="AHW352" s="19"/>
      <c r="AHX352" s="12"/>
      <c r="AHY352" s="7"/>
      <c r="AHZ352" s="7"/>
      <c r="AIA352" s="7"/>
      <c r="AIB352" s="7"/>
      <c r="AIC352" s="14"/>
      <c r="AID352" s="10"/>
      <c r="AIE352" s="133"/>
      <c r="AIF352" s="108"/>
      <c r="AIG352" s="19"/>
      <c r="AIH352" s="19"/>
      <c r="AII352" s="25"/>
      <c r="AIJ352" s="19"/>
      <c r="AIK352" s="12"/>
      <c r="AIL352" s="7"/>
      <c r="AIM352" s="7"/>
      <c r="AIN352" s="7"/>
      <c r="AIO352" s="7"/>
      <c r="AIP352" s="14"/>
      <c r="AIQ352" s="10"/>
      <c r="AIR352" s="133"/>
      <c r="AIS352" s="108"/>
      <c r="AIT352" s="19"/>
      <c r="AIU352" s="19"/>
      <c r="AIV352" s="25"/>
      <c r="AIW352" s="19"/>
      <c r="AIX352" s="12"/>
      <c r="AIY352" s="7"/>
      <c r="AIZ352" s="7"/>
      <c r="AJA352" s="7"/>
      <c r="AJB352" s="7"/>
      <c r="AJC352" s="14"/>
      <c r="AJD352" s="10"/>
      <c r="AJE352" s="133"/>
      <c r="AJF352" s="108"/>
      <c r="AJG352" s="19"/>
      <c r="AJH352" s="19"/>
      <c r="AJI352" s="25"/>
      <c r="AJJ352" s="19"/>
      <c r="AJK352" s="12"/>
      <c r="AJL352" s="7"/>
      <c r="AJM352" s="7"/>
      <c r="AJN352" s="7"/>
      <c r="AJO352" s="7"/>
      <c r="AJP352" s="14"/>
      <c r="AJQ352" s="10"/>
      <c r="AJR352" s="133"/>
      <c r="AJS352" s="108"/>
      <c r="AJT352" s="19"/>
      <c r="AJU352" s="19"/>
      <c r="AJV352" s="25"/>
      <c r="AJW352" s="19"/>
      <c r="AJX352" s="12"/>
      <c r="AJY352" s="7"/>
      <c r="AJZ352" s="7"/>
      <c r="AKA352" s="7"/>
      <c r="AKB352" s="7"/>
      <c r="AKC352" s="14"/>
      <c r="AKD352" s="10"/>
      <c r="AKE352" s="133"/>
      <c r="AKF352" s="108"/>
      <c r="AKG352" s="19"/>
      <c r="AKH352" s="19"/>
      <c r="AKI352" s="25"/>
      <c r="AKJ352" s="19"/>
      <c r="AKK352" s="12"/>
      <c r="AKL352" s="7"/>
      <c r="AKM352" s="7"/>
      <c r="AKN352" s="7"/>
      <c r="AKO352" s="7"/>
      <c r="AKP352" s="14"/>
      <c r="AKQ352" s="10"/>
      <c r="AKR352" s="133"/>
      <c r="AKS352" s="108"/>
      <c r="AKT352" s="19"/>
      <c r="AKU352" s="19"/>
      <c r="AKV352" s="25"/>
      <c r="AKW352" s="19"/>
      <c r="AKX352" s="12"/>
      <c r="AKY352" s="7"/>
      <c r="AKZ352" s="7"/>
      <c r="ALA352" s="7"/>
      <c r="ALB352" s="7"/>
      <c r="ALC352" s="14"/>
      <c r="ALD352" s="10"/>
      <c r="ALE352" s="133"/>
      <c r="ALF352" s="108"/>
      <c r="ALG352" s="19"/>
      <c r="ALH352" s="19"/>
      <c r="ALI352" s="25"/>
      <c r="ALJ352" s="19"/>
      <c r="ALK352" s="12"/>
      <c r="ALL352" s="7"/>
      <c r="ALM352" s="7"/>
      <c r="ALN352" s="7"/>
      <c r="ALO352" s="7"/>
      <c r="ALP352" s="14"/>
      <c r="ALQ352" s="10"/>
      <c r="ALR352" s="133"/>
      <c r="ALS352" s="108"/>
      <c r="ALT352" s="19"/>
      <c r="ALU352" s="19"/>
      <c r="ALV352" s="25"/>
      <c r="ALW352" s="19"/>
      <c r="ALX352" s="12"/>
      <c r="ALY352" s="7"/>
      <c r="ALZ352" s="7"/>
      <c r="AMA352" s="7"/>
      <c r="AMB352" s="7"/>
      <c r="AMC352" s="14"/>
      <c r="AMD352" s="10"/>
      <c r="AME352" s="133"/>
      <c r="AMF352" s="108"/>
      <c r="AMG352" s="19"/>
      <c r="AMH352" s="19"/>
      <c r="AMI352" s="25"/>
      <c r="AMJ352" s="19"/>
      <c r="AMK352" s="12"/>
      <c r="AML352" s="7"/>
      <c r="AMM352" s="7"/>
      <c r="AMN352" s="7"/>
      <c r="AMO352" s="7"/>
      <c r="AMP352" s="14"/>
      <c r="AMQ352" s="10"/>
      <c r="AMR352" s="133"/>
      <c r="AMS352" s="108"/>
      <c r="AMT352" s="19"/>
      <c r="AMU352" s="19"/>
      <c r="AMV352" s="25"/>
      <c r="AMW352" s="19"/>
      <c r="AMX352" s="12"/>
      <c r="AMY352" s="7"/>
      <c r="AMZ352" s="7"/>
      <c r="ANA352" s="7"/>
      <c r="ANB352" s="7"/>
      <c r="ANC352" s="14"/>
      <c r="AND352" s="10"/>
      <c r="ANE352" s="133"/>
      <c r="ANF352" s="108"/>
      <c r="ANG352" s="19"/>
      <c r="ANH352" s="19"/>
      <c r="ANI352" s="25"/>
      <c r="ANJ352" s="19"/>
      <c r="ANK352" s="12"/>
      <c r="ANL352" s="7"/>
      <c r="ANM352" s="7"/>
      <c r="ANN352" s="7"/>
      <c r="ANO352" s="7"/>
      <c r="ANP352" s="14"/>
      <c r="ANQ352" s="10"/>
      <c r="ANR352" s="133"/>
      <c r="ANS352" s="108"/>
      <c r="ANT352" s="19"/>
      <c r="ANU352" s="19"/>
      <c r="ANV352" s="25"/>
      <c r="ANW352" s="19"/>
      <c r="ANX352" s="12"/>
      <c r="ANY352" s="7"/>
      <c r="ANZ352" s="7"/>
      <c r="AOA352" s="7"/>
      <c r="AOB352" s="7"/>
      <c r="AOC352" s="14"/>
      <c r="AOD352" s="10"/>
      <c r="AOE352" s="133"/>
      <c r="AOF352" s="108"/>
      <c r="AOG352" s="19"/>
      <c r="AOH352" s="19"/>
      <c r="AOI352" s="25"/>
      <c r="AOJ352" s="19"/>
      <c r="AOK352" s="12"/>
      <c r="AOL352" s="7"/>
      <c r="AOM352" s="7"/>
      <c r="AON352" s="7"/>
      <c r="AOO352" s="7"/>
      <c r="AOP352" s="14"/>
      <c r="AOQ352" s="10"/>
      <c r="AOR352" s="133"/>
      <c r="AOS352" s="108"/>
      <c r="AOT352" s="19"/>
      <c r="AOU352" s="19"/>
      <c r="AOV352" s="25"/>
      <c r="AOW352" s="19"/>
      <c r="AOX352" s="12"/>
      <c r="AOY352" s="7"/>
      <c r="AOZ352" s="7"/>
      <c r="APA352" s="7"/>
      <c r="APB352" s="7"/>
      <c r="APC352" s="14"/>
      <c r="APD352" s="10"/>
      <c r="APE352" s="133"/>
      <c r="APF352" s="108"/>
      <c r="APG352" s="19"/>
      <c r="APH352" s="19"/>
      <c r="API352" s="25"/>
      <c r="APJ352" s="19"/>
      <c r="APK352" s="12"/>
      <c r="APL352" s="7"/>
      <c r="APM352" s="7"/>
      <c r="APN352" s="7"/>
      <c r="APO352" s="7"/>
      <c r="APP352" s="14"/>
      <c r="APQ352" s="10"/>
      <c r="APR352" s="133"/>
      <c r="APS352" s="108"/>
      <c r="APT352" s="19"/>
      <c r="APU352" s="19"/>
      <c r="APV352" s="25"/>
      <c r="APW352" s="19"/>
      <c r="APX352" s="12"/>
      <c r="APY352" s="7"/>
      <c r="APZ352" s="7"/>
      <c r="AQA352" s="7"/>
      <c r="AQB352" s="7"/>
      <c r="AQC352" s="14"/>
      <c r="AQD352" s="10"/>
      <c r="AQE352" s="133"/>
      <c r="AQF352" s="108"/>
      <c r="AQG352" s="19"/>
      <c r="AQH352" s="19"/>
      <c r="AQI352" s="25"/>
      <c r="AQJ352" s="19"/>
      <c r="AQK352" s="12"/>
      <c r="AQL352" s="7"/>
      <c r="AQM352" s="7"/>
      <c r="AQN352" s="7"/>
      <c r="AQO352" s="7"/>
      <c r="AQP352" s="14"/>
      <c r="AQQ352" s="10"/>
      <c r="AQR352" s="133"/>
      <c r="AQS352" s="108"/>
      <c r="AQT352" s="19"/>
      <c r="AQU352" s="19"/>
      <c r="AQV352" s="25"/>
      <c r="AQW352" s="19"/>
      <c r="AQX352" s="12"/>
      <c r="AQY352" s="7"/>
      <c r="AQZ352" s="7"/>
      <c r="ARA352" s="7"/>
      <c r="ARB352" s="7"/>
      <c r="ARC352" s="14"/>
      <c r="ARD352" s="10"/>
      <c r="ARE352" s="133"/>
      <c r="ARF352" s="108"/>
      <c r="ARG352" s="19"/>
      <c r="ARH352" s="19"/>
      <c r="ARI352" s="25"/>
      <c r="ARJ352" s="19"/>
      <c r="ARK352" s="12"/>
      <c r="ARL352" s="7"/>
      <c r="ARM352" s="7"/>
      <c r="ARN352" s="7"/>
      <c r="ARO352" s="7"/>
      <c r="ARP352" s="14"/>
      <c r="ARQ352" s="10"/>
      <c r="ARR352" s="133"/>
      <c r="ARS352" s="108"/>
      <c r="ART352" s="19"/>
      <c r="ARU352" s="19"/>
      <c r="ARV352" s="25"/>
      <c r="ARW352" s="19"/>
      <c r="ARX352" s="12"/>
      <c r="ARY352" s="7"/>
      <c r="ARZ352" s="7"/>
      <c r="ASA352" s="7"/>
      <c r="ASB352" s="7"/>
      <c r="ASC352" s="14"/>
      <c r="ASD352" s="10"/>
      <c r="ASE352" s="133"/>
      <c r="ASF352" s="108"/>
      <c r="ASG352" s="19"/>
      <c r="ASH352" s="19"/>
      <c r="ASI352" s="25"/>
      <c r="ASJ352" s="19"/>
      <c r="ASK352" s="12"/>
      <c r="ASL352" s="7"/>
      <c r="ASM352" s="7"/>
      <c r="ASN352" s="7"/>
      <c r="ASO352" s="7"/>
      <c r="ASP352" s="14"/>
      <c r="ASQ352" s="10"/>
      <c r="ASR352" s="133"/>
      <c r="ASS352" s="108"/>
      <c r="AST352" s="19"/>
      <c r="ASU352" s="19"/>
      <c r="ASV352" s="25"/>
      <c r="ASW352" s="19"/>
      <c r="ASX352" s="12"/>
      <c r="ASY352" s="7"/>
      <c r="ASZ352" s="7"/>
      <c r="ATA352" s="7"/>
      <c r="ATB352" s="7"/>
      <c r="ATC352" s="14"/>
      <c r="ATD352" s="10"/>
      <c r="ATE352" s="133"/>
      <c r="ATF352" s="108"/>
      <c r="ATG352" s="19"/>
      <c r="ATH352" s="19"/>
      <c r="ATI352" s="25"/>
      <c r="ATJ352" s="19"/>
      <c r="ATK352" s="12"/>
      <c r="ATL352" s="7"/>
      <c r="ATM352" s="7"/>
      <c r="ATN352" s="7"/>
      <c r="ATO352" s="7"/>
      <c r="ATP352" s="14"/>
      <c r="ATQ352" s="10"/>
      <c r="ATR352" s="133"/>
      <c r="ATS352" s="108"/>
      <c r="ATT352" s="19"/>
      <c r="ATU352" s="19"/>
      <c r="ATV352" s="25"/>
      <c r="ATW352" s="19"/>
      <c r="ATX352" s="12"/>
      <c r="ATY352" s="7"/>
      <c r="ATZ352" s="7"/>
      <c r="AUA352" s="7"/>
      <c r="AUB352" s="7"/>
      <c r="AUC352" s="14"/>
      <c r="AUD352" s="10"/>
      <c r="AUE352" s="133"/>
      <c r="AUF352" s="108"/>
      <c r="AUG352" s="19"/>
      <c r="AUH352" s="19"/>
      <c r="AUI352" s="25"/>
      <c r="AUJ352" s="19"/>
      <c r="AUK352" s="12"/>
      <c r="AUL352" s="7"/>
      <c r="AUM352" s="7"/>
      <c r="AUN352" s="7"/>
      <c r="AUO352" s="7"/>
      <c r="AUP352" s="14"/>
      <c r="AUQ352" s="10"/>
      <c r="AUR352" s="133"/>
      <c r="AUS352" s="108"/>
      <c r="AUT352" s="19"/>
      <c r="AUU352" s="19"/>
      <c r="AUV352" s="25"/>
      <c r="AUW352" s="19"/>
      <c r="AUX352" s="12"/>
      <c r="AUY352" s="7"/>
      <c r="AUZ352" s="7"/>
      <c r="AVA352" s="7"/>
      <c r="AVB352" s="7"/>
      <c r="AVC352" s="14"/>
      <c r="AVD352" s="10"/>
      <c r="AVE352" s="133"/>
      <c r="AVF352" s="108"/>
      <c r="AVG352" s="19"/>
      <c r="AVH352" s="19"/>
      <c r="AVI352" s="25"/>
      <c r="AVJ352" s="19"/>
      <c r="AVK352" s="12"/>
      <c r="AVL352" s="7"/>
      <c r="AVM352" s="7"/>
      <c r="AVN352" s="7"/>
      <c r="AVO352" s="7"/>
      <c r="AVP352" s="14"/>
      <c r="AVQ352" s="10"/>
      <c r="AVR352" s="133"/>
      <c r="AVS352" s="108"/>
      <c r="AVT352" s="19"/>
      <c r="AVU352" s="19"/>
      <c r="AVV352" s="25"/>
      <c r="AVW352" s="19"/>
      <c r="AVX352" s="12"/>
      <c r="AVY352" s="7"/>
      <c r="AVZ352" s="7"/>
      <c r="AWA352" s="7"/>
      <c r="AWB352" s="7"/>
      <c r="AWC352" s="14"/>
      <c r="AWD352" s="10"/>
      <c r="AWE352" s="133"/>
      <c r="AWF352" s="108"/>
      <c r="AWG352" s="19"/>
      <c r="AWH352" s="19"/>
      <c r="AWI352" s="25"/>
      <c r="AWJ352" s="19"/>
      <c r="AWK352" s="12"/>
      <c r="AWL352" s="7"/>
      <c r="AWM352" s="7"/>
      <c r="AWN352" s="7"/>
      <c r="AWO352" s="7"/>
      <c r="AWP352" s="14"/>
      <c r="AWQ352" s="10"/>
      <c r="AWR352" s="133"/>
      <c r="AWS352" s="108"/>
      <c r="AWT352" s="19"/>
      <c r="AWU352" s="19"/>
      <c r="AWV352" s="25"/>
      <c r="AWW352" s="19"/>
      <c r="AWX352" s="12"/>
      <c r="AWY352" s="7"/>
      <c r="AWZ352" s="7"/>
      <c r="AXA352" s="7"/>
      <c r="AXB352" s="7"/>
      <c r="AXC352" s="14"/>
      <c r="AXD352" s="10"/>
      <c r="AXE352" s="133"/>
      <c r="AXF352" s="108"/>
      <c r="AXG352" s="19"/>
      <c r="AXH352" s="19"/>
      <c r="AXI352" s="25"/>
      <c r="AXJ352" s="19"/>
      <c r="AXK352" s="12"/>
      <c r="AXL352" s="7"/>
      <c r="AXM352" s="7"/>
      <c r="AXN352" s="7"/>
      <c r="AXO352" s="7"/>
      <c r="AXP352" s="14"/>
      <c r="AXQ352" s="10"/>
      <c r="AXR352" s="133"/>
      <c r="AXS352" s="108"/>
      <c r="AXT352" s="19"/>
      <c r="AXU352" s="19"/>
      <c r="AXV352" s="25"/>
      <c r="AXW352" s="19"/>
      <c r="AXX352" s="12"/>
      <c r="AXY352" s="7"/>
      <c r="AXZ352" s="7"/>
      <c r="AYA352" s="7"/>
      <c r="AYB352" s="7"/>
      <c r="AYC352" s="14"/>
      <c r="AYD352" s="10"/>
      <c r="AYE352" s="133"/>
      <c r="AYF352" s="108"/>
      <c r="AYG352" s="19"/>
      <c r="AYH352" s="19"/>
      <c r="AYI352" s="25"/>
      <c r="AYJ352" s="19"/>
      <c r="AYK352" s="12"/>
      <c r="AYL352" s="7"/>
      <c r="AYM352" s="7"/>
      <c r="AYN352" s="7"/>
      <c r="AYO352" s="7"/>
      <c r="AYP352" s="14"/>
      <c r="AYQ352" s="10"/>
      <c r="AYR352" s="133"/>
      <c r="AYS352" s="108"/>
      <c r="AYT352" s="19"/>
      <c r="AYU352" s="19"/>
      <c r="AYV352" s="25"/>
      <c r="AYW352" s="19"/>
      <c r="AYX352" s="12"/>
      <c r="AYY352" s="7"/>
      <c r="AYZ352" s="7"/>
      <c r="AZA352" s="7"/>
      <c r="AZB352" s="7"/>
      <c r="AZC352" s="14"/>
      <c r="AZD352" s="10"/>
      <c r="AZE352" s="133"/>
      <c r="AZF352" s="108"/>
      <c r="AZG352" s="19"/>
      <c r="AZH352" s="19"/>
      <c r="AZI352" s="25"/>
      <c r="AZJ352" s="19"/>
      <c r="AZK352" s="12"/>
      <c r="AZL352" s="7"/>
      <c r="AZM352" s="7"/>
      <c r="AZN352" s="7"/>
      <c r="AZO352" s="7"/>
      <c r="AZP352" s="14"/>
      <c r="AZQ352" s="10"/>
      <c r="AZR352" s="133"/>
      <c r="AZS352" s="108"/>
      <c r="AZT352" s="19"/>
      <c r="AZU352" s="19"/>
      <c r="AZV352" s="25"/>
      <c r="AZW352" s="19"/>
      <c r="AZX352" s="12"/>
      <c r="AZY352" s="7"/>
      <c r="AZZ352" s="7"/>
      <c r="BAA352" s="7"/>
      <c r="BAB352" s="7"/>
      <c r="BAC352" s="14"/>
      <c r="BAD352" s="10"/>
      <c r="BAE352" s="133"/>
      <c r="BAF352" s="108"/>
      <c r="BAG352" s="19"/>
      <c r="BAH352" s="19"/>
      <c r="BAI352" s="25"/>
      <c r="BAJ352" s="19"/>
      <c r="BAK352" s="12"/>
      <c r="BAL352" s="7"/>
      <c r="BAM352" s="7"/>
      <c r="BAN352" s="7"/>
      <c r="BAO352" s="7"/>
      <c r="BAP352" s="14"/>
      <c r="BAQ352" s="10"/>
      <c r="BAR352" s="133"/>
      <c r="BAS352" s="108"/>
      <c r="BAT352" s="19"/>
      <c r="BAU352" s="19"/>
      <c r="BAV352" s="25"/>
      <c r="BAW352" s="19"/>
      <c r="BAX352" s="12"/>
      <c r="BAY352" s="7"/>
      <c r="BAZ352" s="7"/>
      <c r="BBA352" s="7"/>
      <c r="BBB352" s="7"/>
      <c r="BBC352" s="14"/>
      <c r="BBD352" s="10"/>
      <c r="BBE352" s="133"/>
      <c r="BBF352" s="108"/>
      <c r="BBG352" s="19"/>
      <c r="BBH352" s="19"/>
      <c r="BBI352" s="25"/>
      <c r="BBJ352" s="19"/>
      <c r="BBK352" s="12"/>
      <c r="BBL352" s="7"/>
      <c r="BBM352" s="7"/>
      <c r="BBN352" s="7"/>
      <c r="BBO352" s="7"/>
      <c r="BBP352" s="14"/>
      <c r="BBQ352" s="10"/>
      <c r="BBR352" s="133"/>
      <c r="BBS352" s="108"/>
      <c r="BBT352" s="19"/>
      <c r="BBU352" s="19"/>
      <c r="BBV352" s="25"/>
      <c r="BBW352" s="19"/>
      <c r="BBX352" s="12"/>
      <c r="BBY352" s="7"/>
      <c r="BBZ352" s="7"/>
      <c r="BCA352" s="7"/>
      <c r="BCB352" s="7"/>
      <c r="BCC352" s="14"/>
      <c r="BCD352" s="10"/>
      <c r="BCE352" s="133"/>
      <c r="BCF352" s="108"/>
      <c r="BCG352" s="19"/>
      <c r="BCH352" s="19"/>
      <c r="BCI352" s="25"/>
      <c r="BCJ352" s="19"/>
      <c r="BCK352" s="12"/>
      <c r="BCL352" s="7"/>
      <c r="BCM352" s="7"/>
      <c r="BCN352" s="7"/>
      <c r="BCO352" s="7"/>
      <c r="BCP352" s="14"/>
      <c r="BCQ352" s="10"/>
      <c r="BCR352" s="133"/>
      <c r="BCS352" s="108"/>
      <c r="BCT352" s="19"/>
      <c r="BCU352" s="19"/>
      <c r="BCV352" s="25"/>
      <c r="BCW352" s="19"/>
      <c r="BCX352" s="12"/>
      <c r="BCY352" s="7"/>
      <c r="BCZ352" s="7"/>
      <c r="BDA352" s="7"/>
      <c r="BDB352" s="7"/>
      <c r="BDC352" s="14"/>
      <c r="BDD352" s="10"/>
      <c r="BDE352" s="133"/>
      <c r="BDF352" s="108"/>
      <c r="BDG352" s="19"/>
      <c r="BDH352" s="19"/>
      <c r="BDI352" s="25"/>
      <c r="BDJ352" s="19"/>
      <c r="BDK352" s="12"/>
      <c r="BDL352" s="7"/>
      <c r="BDM352" s="7"/>
      <c r="BDN352" s="7"/>
      <c r="BDO352" s="7"/>
      <c r="BDP352" s="14"/>
      <c r="BDQ352" s="10"/>
      <c r="BDR352" s="133"/>
      <c r="BDS352" s="108"/>
      <c r="BDT352" s="19"/>
      <c r="BDU352" s="19"/>
      <c r="BDV352" s="25"/>
      <c r="BDW352" s="19"/>
      <c r="BDX352" s="12"/>
      <c r="BDY352" s="7"/>
      <c r="BDZ352" s="7"/>
      <c r="BEA352" s="7"/>
      <c r="BEB352" s="7"/>
      <c r="BEC352" s="14"/>
      <c r="BED352" s="10"/>
      <c r="BEE352" s="133"/>
      <c r="BEF352" s="108"/>
      <c r="BEG352" s="19"/>
      <c r="BEH352" s="19"/>
      <c r="BEI352" s="25"/>
      <c r="BEJ352" s="19"/>
      <c r="BEK352" s="12"/>
      <c r="BEL352" s="7"/>
      <c r="BEM352" s="7"/>
      <c r="BEN352" s="7"/>
      <c r="BEO352" s="7"/>
      <c r="BEP352" s="14"/>
      <c r="BEQ352" s="10"/>
      <c r="BER352" s="133"/>
      <c r="BES352" s="108"/>
      <c r="BET352" s="19"/>
      <c r="BEU352" s="19"/>
      <c r="BEV352" s="25"/>
      <c r="BEW352" s="19"/>
      <c r="BEX352" s="12"/>
      <c r="BEY352" s="7"/>
      <c r="BEZ352" s="7"/>
      <c r="BFA352" s="7"/>
      <c r="BFB352" s="7"/>
      <c r="BFC352" s="14"/>
      <c r="BFD352" s="10"/>
      <c r="BFE352" s="133"/>
      <c r="BFF352" s="108"/>
      <c r="BFG352" s="19"/>
      <c r="BFH352" s="19"/>
      <c r="BFI352" s="25"/>
      <c r="BFJ352" s="19"/>
      <c r="BFK352" s="12"/>
      <c r="BFL352" s="7"/>
      <c r="BFM352" s="7"/>
      <c r="BFN352" s="7"/>
      <c r="BFO352" s="7"/>
      <c r="BFP352" s="14"/>
      <c r="BFQ352" s="10"/>
      <c r="BFR352" s="133"/>
      <c r="BFS352" s="108"/>
      <c r="BFT352" s="19"/>
      <c r="BFU352" s="19"/>
      <c r="BFV352" s="25"/>
      <c r="BFW352" s="19"/>
      <c r="BFX352" s="12"/>
      <c r="BFY352" s="7"/>
      <c r="BFZ352" s="7"/>
      <c r="BGA352" s="7"/>
      <c r="BGB352" s="7"/>
      <c r="BGC352" s="14"/>
      <c r="BGD352" s="10"/>
      <c r="BGE352" s="133"/>
      <c r="BGF352" s="108"/>
      <c r="BGG352" s="19"/>
      <c r="BGH352" s="19"/>
      <c r="BGI352" s="25"/>
      <c r="BGJ352" s="19"/>
      <c r="BGK352" s="12"/>
      <c r="BGL352" s="7"/>
      <c r="BGM352" s="7"/>
      <c r="BGN352" s="7"/>
      <c r="BGO352" s="7"/>
      <c r="BGP352" s="14"/>
      <c r="BGQ352" s="10"/>
      <c r="BGR352" s="133"/>
      <c r="BGS352" s="108"/>
      <c r="BGT352" s="19"/>
      <c r="BGU352" s="19"/>
      <c r="BGV352" s="25"/>
      <c r="BGW352" s="19"/>
      <c r="BGX352" s="12"/>
      <c r="BGY352" s="7"/>
      <c r="BGZ352" s="7"/>
      <c r="BHA352" s="7"/>
      <c r="BHB352" s="7"/>
      <c r="BHC352" s="14"/>
      <c r="BHD352" s="10"/>
      <c r="BHE352" s="133"/>
      <c r="BHF352" s="108"/>
      <c r="BHG352" s="19"/>
      <c r="BHH352" s="19"/>
      <c r="BHI352" s="25"/>
      <c r="BHJ352" s="19"/>
      <c r="BHK352" s="12"/>
      <c r="BHL352" s="7"/>
      <c r="BHM352" s="7"/>
      <c r="BHN352" s="7"/>
      <c r="BHO352" s="7"/>
      <c r="BHP352" s="14"/>
      <c r="BHQ352" s="10"/>
      <c r="BHR352" s="133"/>
      <c r="BHS352" s="108"/>
      <c r="BHT352" s="19"/>
      <c r="BHU352" s="19"/>
      <c r="BHV352" s="25"/>
      <c r="BHW352" s="19"/>
      <c r="BHX352" s="12"/>
      <c r="BHY352" s="7"/>
      <c r="BHZ352" s="7"/>
      <c r="BIA352" s="7"/>
      <c r="BIB352" s="7"/>
      <c r="BIC352" s="14"/>
      <c r="BID352" s="10"/>
      <c r="BIE352" s="133"/>
      <c r="BIF352" s="108"/>
      <c r="BIG352" s="19"/>
      <c r="BIH352" s="19"/>
      <c r="BII352" s="25"/>
      <c r="BIJ352" s="19"/>
      <c r="BIK352" s="12"/>
      <c r="BIL352" s="7"/>
      <c r="BIM352" s="7"/>
      <c r="BIN352" s="7"/>
      <c r="BIO352" s="7"/>
      <c r="BIP352" s="14"/>
      <c r="BIQ352" s="10"/>
      <c r="BIR352" s="133"/>
      <c r="BIS352" s="108"/>
      <c r="BIT352" s="19"/>
      <c r="BIU352" s="19"/>
      <c r="BIV352" s="25"/>
      <c r="BIW352" s="19"/>
      <c r="BIX352" s="12"/>
      <c r="BIY352" s="7"/>
      <c r="BIZ352" s="7"/>
      <c r="BJA352" s="7"/>
      <c r="BJB352" s="7"/>
      <c r="BJC352" s="14"/>
      <c r="BJD352" s="10"/>
      <c r="BJE352" s="133"/>
      <c r="BJF352" s="108"/>
      <c r="BJG352" s="19"/>
      <c r="BJH352" s="19"/>
      <c r="BJI352" s="25"/>
      <c r="BJJ352" s="19"/>
      <c r="BJK352" s="12"/>
      <c r="BJL352" s="7"/>
      <c r="BJM352" s="7"/>
      <c r="BJN352" s="7"/>
      <c r="BJO352" s="7"/>
      <c r="BJP352" s="14"/>
      <c r="BJQ352" s="10"/>
      <c r="BJR352" s="133"/>
      <c r="BJS352" s="108"/>
      <c r="BJT352" s="19"/>
      <c r="BJU352" s="19"/>
      <c r="BJV352" s="25"/>
      <c r="BJW352" s="19"/>
      <c r="BJX352" s="12"/>
      <c r="BJY352" s="7"/>
      <c r="BJZ352" s="7"/>
      <c r="BKA352" s="7"/>
      <c r="BKB352" s="7"/>
      <c r="BKC352" s="14"/>
      <c r="BKD352" s="10"/>
      <c r="BKE352" s="133"/>
      <c r="BKF352" s="108"/>
      <c r="BKG352" s="19"/>
      <c r="BKH352" s="19"/>
      <c r="BKI352" s="25"/>
      <c r="BKJ352" s="19"/>
      <c r="BKK352" s="12"/>
      <c r="BKL352" s="7"/>
      <c r="BKM352" s="7"/>
      <c r="BKN352" s="7"/>
      <c r="BKO352" s="7"/>
      <c r="BKP352" s="14"/>
      <c r="BKQ352" s="10"/>
      <c r="BKR352" s="133"/>
      <c r="BKS352" s="108"/>
      <c r="BKT352" s="19"/>
      <c r="BKU352" s="19"/>
      <c r="BKV352" s="25"/>
      <c r="BKW352" s="19"/>
      <c r="BKX352" s="12"/>
      <c r="BKY352" s="7"/>
      <c r="BKZ352" s="7"/>
      <c r="BLA352" s="7"/>
      <c r="BLB352" s="7"/>
      <c r="BLC352" s="14"/>
      <c r="BLD352" s="10"/>
      <c r="BLE352" s="133"/>
      <c r="BLF352" s="108"/>
      <c r="BLG352" s="19"/>
      <c r="BLH352" s="19"/>
      <c r="BLI352" s="25"/>
      <c r="BLJ352" s="19"/>
      <c r="BLK352" s="12"/>
      <c r="BLL352" s="7"/>
      <c r="BLM352" s="7"/>
      <c r="BLN352" s="7"/>
      <c r="BLO352" s="7"/>
      <c r="BLP352" s="14"/>
      <c r="BLQ352" s="10"/>
      <c r="BLR352" s="133"/>
      <c r="BLS352" s="108"/>
      <c r="BLT352" s="19"/>
      <c r="BLU352" s="19"/>
      <c r="BLV352" s="25"/>
      <c r="BLW352" s="19"/>
      <c r="BLX352" s="12"/>
      <c r="BLY352" s="7"/>
      <c r="BLZ352" s="7"/>
      <c r="BMA352" s="7"/>
      <c r="BMB352" s="7"/>
      <c r="BMC352" s="14"/>
      <c r="BMD352" s="10"/>
      <c r="BME352" s="133"/>
      <c r="BMF352" s="108"/>
      <c r="BMG352" s="19"/>
      <c r="BMH352" s="19"/>
      <c r="BMI352" s="25"/>
      <c r="BMJ352" s="19"/>
      <c r="BMK352" s="12"/>
      <c r="BML352" s="7"/>
      <c r="BMM352" s="7"/>
      <c r="BMN352" s="7"/>
      <c r="BMO352" s="7"/>
      <c r="BMP352" s="14"/>
      <c r="BMQ352" s="10"/>
      <c r="BMR352" s="133"/>
      <c r="BMS352" s="108"/>
      <c r="BMT352" s="19"/>
      <c r="BMU352" s="19"/>
      <c r="BMV352" s="25"/>
      <c r="BMW352" s="19"/>
      <c r="BMX352" s="12"/>
      <c r="BMY352" s="7"/>
      <c r="BMZ352" s="7"/>
      <c r="BNA352" s="7"/>
      <c r="BNB352" s="7"/>
      <c r="BNC352" s="14"/>
      <c r="BND352" s="10"/>
      <c r="BNE352" s="133"/>
      <c r="BNF352" s="108"/>
      <c r="BNG352" s="19"/>
      <c r="BNH352" s="19"/>
      <c r="BNI352" s="25"/>
      <c r="BNJ352" s="19"/>
      <c r="BNK352" s="12"/>
      <c r="BNL352" s="7"/>
      <c r="BNM352" s="7"/>
      <c r="BNN352" s="7"/>
      <c r="BNO352" s="7"/>
      <c r="BNP352" s="14"/>
      <c r="BNQ352" s="10"/>
      <c r="BNR352" s="133"/>
      <c r="BNS352" s="108"/>
      <c r="BNT352" s="19"/>
      <c r="BNU352" s="19"/>
      <c r="BNV352" s="25"/>
      <c r="BNW352" s="19"/>
      <c r="BNX352" s="12"/>
      <c r="BNY352" s="7"/>
      <c r="BNZ352" s="7"/>
      <c r="BOA352" s="7"/>
      <c r="BOB352" s="7"/>
      <c r="BOC352" s="14"/>
      <c r="BOD352" s="10"/>
      <c r="BOE352" s="133"/>
      <c r="BOF352" s="108"/>
      <c r="BOG352" s="19"/>
      <c r="BOH352" s="19"/>
      <c r="BOI352" s="25"/>
      <c r="BOJ352" s="19"/>
      <c r="BOK352" s="12"/>
      <c r="BOL352" s="7"/>
      <c r="BOM352" s="7"/>
      <c r="BON352" s="7"/>
      <c r="BOO352" s="7"/>
      <c r="BOP352" s="14"/>
      <c r="BOQ352" s="10"/>
      <c r="BOR352" s="133"/>
      <c r="BOS352" s="108"/>
      <c r="BOT352" s="19"/>
      <c r="BOU352" s="19"/>
      <c r="BOV352" s="25"/>
      <c r="BOW352" s="19"/>
      <c r="BOX352" s="12"/>
      <c r="BOY352" s="7"/>
      <c r="BOZ352" s="7"/>
      <c r="BPA352" s="7"/>
      <c r="BPB352" s="7"/>
      <c r="BPC352" s="14"/>
      <c r="BPD352" s="10"/>
      <c r="BPE352" s="133"/>
      <c r="BPF352" s="108"/>
      <c r="BPG352" s="19"/>
      <c r="BPH352" s="19"/>
      <c r="BPI352" s="25"/>
      <c r="BPJ352" s="19"/>
      <c r="BPK352" s="12"/>
      <c r="BPL352" s="7"/>
      <c r="BPM352" s="7"/>
      <c r="BPN352" s="7"/>
      <c r="BPO352" s="7"/>
      <c r="BPP352" s="14"/>
      <c r="BPQ352" s="10"/>
      <c r="BPR352" s="133"/>
      <c r="BPS352" s="108"/>
      <c r="BPT352" s="19"/>
      <c r="BPU352" s="19"/>
      <c r="BPV352" s="25"/>
      <c r="BPW352" s="19"/>
      <c r="BPX352" s="12"/>
      <c r="BPY352" s="7"/>
      <c r="BPZ352" s="7"/>
      <c r="BQA352" s="7"/>
      <c r="BQB352" s="7"/>
      <c r="BQC352" s="14"/>
      <c r="BQD352" s="10"/>
      <c r="BQE352" s="133"/>
      <c r="BQF352" s="108"/>
      <c r="BQG352" s="19"/>
      <c r="BQH352" s="19"/>
      <c r="BQI352" s="25"/>
      <c r="BQJ352" s="19"/>
      <c r="BQK352" s="12"/>
      <c r="BQL352" s="7"/>
      <c r="BQM352" s="7"/>
      <c r="BQN352" s="7"/>
      <c r="BQO352" s="7"/>
      <c r="BQP352" s="14"/>
      <c r="BQQ352" s="10"/>
      <c r="BQR352" s="133"/>
      <c r="BQS352" s="108"/>
      <c r="BQT352" s="19"/>
      <c r="BQU352" s="19"/>
      <c r="BQV352" s="25"/>
      <c r="BQW352" s="19"/>
      <c r="BQX352" s="12"/>
      <c r="BQY352" s="7"/>
      <c r="BQZ352" s="7"/>
      <c r="BRA352" s="7"/>
      <c r="BRB352" s="7"/>
      <c r="BRC352" s="14"/>
      <c r="BRD352" s="10"/>
      <c r="BRE352" s="133"/>
      <c r="BRF352" s="108"/>
      <c r="BRG352" s="19"/>
      <c r="BRH352" s="19"/>
      <c r="BRI352" s="25"/>
      <c r="BRJ352" s="19"/>
      <c r="BRK352" s="12"/>
      <c r="BRL352" s="7"/>
      <c r="BRM352" s="7"/>
      <c r="BRN352" s="7"/>
      <c r="BRO352" s="7"/>
      <c r="BRP352" s="14"/>
      <c r="BRQ352" s="10"/>
      <c r="BRR352" s="133"/>
      <c r="BRS352" s="108"/>
      <c r="BRT352" s="19"/>
      <c r="BRU352" s="19"/>
      <c r="BRV352" s="25"/>
      <c r="BRW352" s="19"/>
      <c r="BRX352" s="12"/>
      <c r="BRY352" s="7"/>
      <c r="BRZ352" s="7"/>
      <c r="BSA352" s="7"/>
      <c r="BSB352" s="7"/>
      <c r="BSC352" s="14"/>
      <c r="BSD352" s="10"/>
      <c r="BSE352" s="133"/>
      <c r="BSF352" s="108"/>
      <c r="BSG352" s="19"/>
      <c r="BSH352" s="19"/>
      <c r="BSI352" s="25"/>
      <c r="BSJ352" s="19"/>
      <c r="BSK352" s="12"/>
      <c r="BSL352" s="7"/>
      <c r="BSM352" s="7"/>
      <c r="BSN352" s="7"/>
      <c r="BSO352" s="7"/>
      <c r="BSP352" s="14"/>
      <c r="BSQ352" s="10"/>
      <c r="BSR352" s="133"/>
      <c r="BSS352" s="108"/>
      <c r="BST352" s="19"/>
      <c r="BSU352" s="19"/>
      <c r="BSV352" s="25"/>
      <c r="BSW352" s="19"/>
      <c r="BSX352" s="12"/>
      <c r="BSY352" s="7"/>
      <c r="BSZ352" s="7"/>
      <c r="BTA352" s="7"/>
      <c r="BTB352" s="7"/>
      <c r="BTC352" s="14"/>
      <c r="BTD352" s="10"/>
      <c r="BTE352" s="133"/>
      <c r="BTF352" s="108"/>
      <c r="BTG352" s="19"/>
      <c r="BTH352" s="19"/>
      <c r="BTI352" s="25"/>
      <c r="BTJ352" s="19"/>
      <c r="BTK352" s="12"/>
      <c r="BTL352" s="7"/>
      <c r="BTM352" s="7"/>
      <c r="BTN352" s="7"/>
      <c r="BTO352" s="7"/>
      <c r="BTP352" s="14"/>
      <c r="BTQ352" s="10"/>
      <c r="BTR352" s="133"/>
      <c r="BTS352" s="108"/>
      <c r="BTT352" s="19"/>
      <c r="BTU352" s="19"/>
      <c r="BTV352" s="25"/>
      <c r="BTW352" s="19"/>
      <c r="BTX352" s="12"/>
      <c r="BTY352" s="7"/>
      <c r="BTZ352" s="7"/>
      <c r="BUA352" s="7"/>
      <c r="BUB352" s="7"/>
      <c r="BUC352" s="14"/>
      <c r="BUD352" s="10"/>
      <c r="BUE352" s="133"/>
      <c r="BUF352" s="108"/>
      <c r="BUG352" s="19"/>
      <c r="BUH352" s="19"/>
      <c r="BUI352" s="25"/>
      <c r="BUJ352" s="19"/>
      <c r="BUK352" s="12"/>
      <c r="BUL352" s="7"/>
      <c r="BUM352" s="7"/>
      <c r="BUN352" s="7"/>
      <c r="BUO352" s="7"/>
      <c r="BUP352" s="14"/>
      <c r="BUQ352" s="10"/>
      <c r="BUR352" s="133"/>
      <c r="BUS352" s="108"/>
      <c r="BUT352" s="19"/>
      <c r="BUU352" s="19"/>
      <c r="BUV352" s="25"/>
      <c r="BUW352" s="19"/>
      <c r="BUX352" s="12"/>
      <c r="BUY352" s="7"/>
      <c r="BUZ352" s="7"/>
      <c r="BVA352" s="7"/>
      <c r="BVB352" s="7"/>
      <c r="BVC352" s="14"/>
      <c r="BVD352" s="10"/>
      <c r="BVE352" s="133"/>
      <c r="BVF352" s="108"/>
      <c r="BVG352" s="19"/>
      <c r="BVH352" s="19"/>
      <c r="BVI352" s="25"/>
      <c r="BVJ352" s="19"/>
      <c r="BVK352" s="12"/>
      <c r="BVL352" s="7"/>
      <c r="BVM352" s="7"/>
      <c r="BVN352" s="7"/>
      <c r="BVO352" s="7"/>
      <c r="BVP352" s="14"/>
      <c r="BVQ352" s="10"/>
      <c r="BVR352" s="133"/>
      <c r="BVS352" s="108"/>
      <c r="BVT352" s="19"/>
      <c r="BVU352" s="19"/>
      <c r="BVV352" s="25"/>
      <c r="BVW352" s="19"/>
      <c r="BVX352" s="12"/>
      <c r="BVY352" s="7"/>
      <c r="BVZ352" s="7"/>
      <c r="BWA352" s="7"/>
      <c r="BWB352" s="7"/>
      <c r="BWC352" s="14"/>
      <c r="BWD352" s="10"/>
      <c r="BWE352" s="133"/>
      <c r="BWF352" s="108"/>
      <c r="BWG352" s="19"/>
      <c r="BWH352" s="19"/>
      <c r="BWI352" s="25"/>
      <c r="BWJ352" s="19"/>
      <c r="BWK352" s="12"/>
      <c r="BWL352" s="7"/>
      <c r="BWM352" s="7"/>
      <c r="BWN352" s="7"/>
      <c r="BWO352" s="7"/>
      <c r="BWP352" s="14"/>
      <c r="BWQ352" s="10"/>
      <c r="BWR352" s="133"/>
      <c r="BWS352" s="108"/>
      <c r="BWT352" s="19"/>
      <c r="BWU352" s="19"/>
      <c r="BWV352" s="25"/>
      <c r="BWW352" s="19"/>
      <c r="BWX352" s="12"/>
      <c r="BWY352" s="7"/>
      <c r="BWZ352" s="7"/>
      <c r="BXA352" s="7"/>
      <c r="BXB352" s="7"/>
      <c r="BXC352" s="14"/>
      <c r="BXD352" s="10"/>
      <c r="BXE352" s="133"/>
      <c r="BXF352" s="108"/>
      <c r="BXG352" s="19"/>
      <c r="BXH352" s="19"/>
      <c r="BXI352" s="25"/>
      <c r="BXJ352" s="19"/>
      <c r="BXK352" s="12"/>
      <c r="BXL352" s="7"/>
      <c r="BXM352" s="7"/>
      <c r="BXN352" s="7"/>
      <c r="BXO352" s="7"/>
      <c r="BXP352" s="14"/>
      <c r="BXQ352" s="10"/>
      <c r="BXR352" s="133"/>
      <c r="BXS352" s="108"/>
      <c r="BXT352" s="19"/>
      <c r="BXU352" s="19"/>
      <c r="BXV352" s="25"/>
      <c r="BXW352" s="19"/>
      <c r="BXX352" s="12"/>
      <c r="BXY352" s="7"/>
      <c r="BXZ352" s="7"/>
      <c r="BYA352" s="7"/>
      <c r="BYB352" s="7"/>
      <c r="BYC352" s="14"/>
      <c r="BYD352" s="10"/>
      <c r="BYE352" s="133"/>
      <c r="BYF352" s="108"/>
      <c r="BYG352" s="19"/>
      <c r="BYH352" s="19"/>
      <c r="BYI352" s="25"/>
      <c r="BYJ352" s="19"/>
      <c r="BYK352" s="12"/>
      <c r="BYL352" s="7"/>
      <c r="BYM352" s="7"/>
      <c r="BYN352" s="7"/>
      <c r="BYO352" s="7"/>
      <c r="BYP352" s="14"/>
      <c r="BYQ352" s="10"/>
      <c r="BYR352" s="133"/>
      <c r="BYS352" s="108"/>
      <c r="BYT352" s="19"/>
      <c r="BYU352" s="19"/>
      <c r="BYV352" s="25"/>
      <c r="BYW352" s="19"/>
      <c r="BYX352" s="12"/>
      <c r="BYY352" s="7"/>
      <c r="BYZ352" s="7"/>
      <c r="BZA352" s="7"/>
      <c r="BZB352" s="7"/>
      <c r="BZC352" s="14"/>
      <c r="BZD352" s="10"/>
      <c r="BZE352" s="133"/>
      <c r="BZF352" s="108"/>
      <c r="BZG352" s="19"/>
      <c r="BZH352" s="19"/>
      <c r="BZI352" s="25"/>
      <c r="BZJ352" s="19"/>
      <c r="BZK352" s="12"/>
      <c r="BZL352" s="7"/>
      <c r="BZM352" s="7"/>
      <c r="BZN352" s="7"/>
      <c r="BZO352" s="7"/>
      <c r="BZP352" s="14"/>
      <c r="BZQ352" s="10"/>
      <c r="BZR352" s="133"/>
      <c r="BZS352" s="108"/>
      <c r="BZT352" s="19"/>
      <c r="BZU352" s="19"/>
      <c r="BZV352" s="25"/>
      <c r="BZW352" s="19"/>
      <c r="BZX352" s="12"/>
      <c r="BZY352" s="7"/>
      <c r="BZZ352" s="7"/>
      <c r="CAA352" s="7"/>
      <c r="CAB352" s="7"/>
      <c r="CAC352" s="14"/>
      <c r="CAD352" s="10"/>
      <c r="CAE352" s="133"/>
      <c r="CAF352" s="108"/>
      <c r="CAG352" s="19"/>
      <c r="CAH352" s="19"/>
      <c r="CAI352" s="25"/>
      <c r="CAJ352" s="19"/>
      <c r="CAK352" s="12"/>
      <c r="CAL352" s="7"/>
      <c r="CAM352" s="7"/>
      <c r="CAN352" s="7"/>
      <c r="CAO352" s="7"/>
      <c r="CAP352" s="14"/>
      <c r="CAQ352" s="10"/>
      <c r="CAR352" s="133"/>
      <c r="CAS352" s="108"/>
      <c r="CAT352" s="19"/>
      <c r="CAU352" s="19"/>
      <c r="CAV352" s="25"/>
      <c r="CAW352" s="19"/>
      <c r="CAX352" s="12"/>
      <c r="CAY352" s="7"/>
      <c r="CAZ352" s="7"/>
      <c r="CBA352" s="7"/>
      <c r="CBB352" s="7"/>
      <c r="CBC352" s="14"/>
      <c r="CBD352" s="10"/>
      <c r="CBE352" s="133"/>
      <c r="CBF352" s="108"/>
      <c r="CBG352" s="19"/>
      <c r="CBH352" s="19"/>
      <c r="CBI352" s="25"/>
      <c r="CBJ352" s="19"/>
      <c r="CBK352" s="12"/>
      <c r="CBL352" s="7"/>
      <c r="CBM352" s="7"/>
      <c r="CBN352" s="7"/>
      <c r="CBO352" s="7"/>
      <c r="CBP352" s="14"/>
      <c r="CBQ352" s="10"/>
      <c r="CBR352" s="133"/>
      <c r="CBS352" s="108"/>
      <c r="CBT352" s="19"/>
      <c r="CBU352" s="19"/>
      <c r="CBV352" s="25"/>
      <c r="CBW352" s="19"/>
      <c r="CBX352" s="12"/>
      <c r="CBY352" s="7"/>
      <c r="CBZ352" s="7"/>
      <c r="CCA352" s="7"/>
      <c r="CCB352" s="7"/>
      <c r="CCC352" s="14"/>
      <c r="CCD352" s="10"/>
      <c r="CCE352" s="133"/>
      <c r="CCF352" s="108"/>
      <c r="CCG352" s="19"/>
      <c r="CCH352" s="19"/>
      <c r="CCI352" s="25"/>
      <c r="CCJ352" s="19"/>
      <c r="CCK352" s="12"/>
      <c r="CCL352" s="7"/>
      <c r="CCM352" s="7"/>
      <c r="CCN352" s="7"/>
      <c r="CCO352" s="7"/>
      <c r="CCP352" s="14"/>
      <c r="CCQ352" s="10"/>
      <c r="CCR352" s="133"/>
      <c r="CCS352" s="108"/>
      <c r="CCT352" s="19"/>
      <c r="CCU352" s="19"/>
      <c r="CCV352" s="25"/>
      <c r="CCW352" s="19"/>
      <c r="CCX352" s="12"/>
      <c r="CCY352" s="7"/>
      <c r="CCZ352" s="7"/>
      <c r="CDA352" s="7"/>
      <c r="CDB352" s="7"/>
      <c r="CDC352" s="14"/>
      <c r="CDD352" s="10"/>
      <c r="CDE352" s="133"/>
      <c r="CDF352" s="108"/>
      <c r="CDG352" s="19"/>
      <c r="CDH352" s="19"/>
      <c r="CDI352" s="25"/>
      <c r="CDJ352" s="19"/>
      <c r="CDK352" s="12"/>
      <c r="CDL352" s="7"/>
      <c r="CDM352" s="7"/>
      <c r="CDN352" s="7"/>
      <c r="CDO352" s="7"/>
      <c r="CDP352" s="14"/>
      <c r="CDQ352" s="10"/>
      <c r="CDR352" s="133"/>
      <c r="CDS352" s="108"/>
      <c r="CDT352" s="19"/>
      <c r="CDU352" s="19"/>
      <c r="CDV352" s="25"/>
      <c r="CDW352" s="19"/>
      <c r="CDX352" s="12"/>
      <c r="CDY352" s="7"/>
      <c r="CDZ352" s="7"/>
      <c r="CEA352" s="7"/>
      <c r="CEB352" s="7"/>
      <c r="CEC352" s="14"/>
      <c r="CED352" s="10"/>
      <c r="CEE352" s="133"/>
      <c r="CEF352" s="108"/>
      <c r="CEG352" s="19"/>
      <c r="CEH352" s="19"/>
      <c r="CEI352" s="25"/>
      <c r="CEJ352" s="19"/>
      <c r="CEK352" s="12"/>
      <c r="CEL352" s="7"/>
      <c r="CEM352" s="7"/>
      <c r="CEN352" s="7"/>
      <c r="CEO352" s="7"/>
      <c r="CEP352" s="14"/>
      <c r="CEQ352" s="10"/>
      <c r="CER352" s="133"/>
      <c r="CES352" s="108"/>
      <c r="CET352" s="19"/>
      <c r="CEU352" s="19"/>
      <c r="CEV352" s="25"/>
      <c r="CEW352" s="19"/>
      <c r="CEX352" s="12"/>
      <c r="CEY352" s="7"/>
      <c r="CEZ352" s="7"/>
      <c r="CFA352" s="7"/>
      <c r="CFB352" s="7"/>
      <c r="CFC352" s="14"/>
      <c r="CFD352" s="10"/>
      <c r="CFE352" s="133"/>
      <c r="CFF352" s="108"/>
      <c r="CFG352" s="19"/>
      <c r="CFH352" s="19"/>
      <c r="CFI352" s="25"/>
      <c r="CFJ352" s="19"/>
      <c r="CFK352" s="12"/>
      <c r="CFL352" s="7"/>
      <c r="CFM352" s="7"/>
      <c r="CFN352" s="7"/>
      <c r="CFO352" s="7"/>
      <c r="CFP352" s="14"/>
      <c r="CFQ352" s="10"/>
      <c r="CFR352" s="133"/>
      <c r="CFS352" s="108"/>
      <c r="CFT352" s="19"/>
      <c r="CFU352" s="19"/>
      <c r="CFV352" s="25"/>
      <c r="CFW352" s="19"/>
      <c r="CFX352" s="12"/>
      <c r="CFY352" s="7"/>
      <c r="CFZ352" s="7"/>
      <c r="CGA352" s="7"/>
      <c r="CGB352" s="7"/>
      <c r="CGC352" s="14"/>
      <c r="CGD352" s="10"/>
      <c r="CGE352" s="133"/>
      <c r="CGF352" s="108"/>
      <c r="CGG352" s="19"/>
      <c r="CGH352" s="19"/>
      <c r="CGI352" s="25"/>
      <c r="CGJ352" s="19"/>
      <c r="CGK352" s="12"/>
      <c r="CGL352" s="7"/>
      <c r="CGM352" s="7"/>
      <c r="CGN352" s="7"/>
      <c r="CGO352" s="7"/>
      <c r="CGP352" s="14"/>
      <c r="CGQ352" s="10"/>
      <c r="CGR352" s="133"/>
      <c r="CGS352" s="108"/>
      <c r="CGT352" s="19"/>
      <c r="CGU352" s="19"/>
      <c r="CGV352" s="25"/>
      <c r="CGW352" s="19"/>
      <c r="CGX352" s="12"/>
      <c r="CGY352" s="7"/>
      <c r="CGZ352" s="7"/>
      <c r="CHA352" s="7"/>
      <c r="CHB352" s="7"/>
      <c r="CHC352" s="14"/>
      <c r="CHD352" s="10"/>
      <c r="CHE352" s="133"/>
      <c r="CHF352" s="108"/>
      <c r="CHG352" s="19"/>
      <c r="CHH352" s="19"/>
      <c r="CHI352" s="25"/>
      <c r="CHJ352" s="19"/>
      <c r="CHK352" s="12"/>
      <c r="CHL352" s="7"/>
      <c r="CHM352" s="7"/>
      <c r="CHN352" s="7"/>
      <c r="CHO352" s="7"/>
      <c r="CHP352" s="14"/>
      <c r="CHQ352" s="10"/>
      <c r="CHR352" s="133"/>
      <c r="CHS352" s="108"/>
      <c r="CHT352" s="19"/>
      <c r="CHU352" s="19"/>
      <c r="CHV352" s="25"/>
      <c r="CHW352" s="19"/>
      <c r="CHX352" s="12"/>
      <c r="CHY352" s="7"/>
      <c r="CHZ352" s="7"/>
      <c r="CIA352" s="7"/>
      <c r="CIB352" s="7"/>
      <c r="CIC352" s="14"/>
      <c r="CID352" s="10"/>
      <c r="CIE352" s="133"/>
      <c r="CIF352" s="108"/>
      <c r="CIG352" s="19"/>
      <c r="CIH352" s="19"/>
      <c r="CII352" s="25"/>
      <c r="CIJ352" s="19"/>
      <c r="CIK352" s="12"/>
      <c r="CIL352" s="7"/>
      <c r="CIM352" s="7"/>
      <c r="CIN352" s="7"/>
      <c r="CIO352" s="7"/>
      <c r="CIP352" s="14"/>
      <c r="CIQ352" s="10"/>
      <c r="CIR352" s="133"/>
      <c r="CIS352" s="108"/>
      <c r="CIT352" s="19"/>
      <c r="CIU352" s="19"/>
      <c r="CIV352" s="25"/>
      <c r="CIW352" s="19"/>
      <c r="CIX352" s="12"/>
      <c r="CIY352" s="7"/>
      <c r="CIZ352" s="7"/>
      <c r="CJA352" s="7"/>
      <c r="CJB352" s="7"/>
      <c r="CJC352" s="14"/>
      <c r="CJD352" s="10"/>
      <c r="CJE352" s="133"/>
      <c r="CJF352" s="108"/>
      <c r="CJG352" s="19"/>
      <c r="CJH352" s="19"/>
      <c r="CJI352" s="25"/>
      <c r="CJJ352" s="19"/>
      <c r="CJK352" s="12"/>
      <c r="CJL352" s="7"/>
      <c r="CJM352" s="7"/>
      <c r="CJN352" s="7"/>
      <c r="CJO352" s="7"/>
      <c r="CJP352" s="14"/>
      <c r="CJQ352" s="10"/>
      <c r="CJR352" s="133"/>
      <c r="CJS352" s="108"/>
      <c r="CJT352" s="19"/>
      <c r="CJU352" s="19"/>
      <c r="CJV352" s="25"/>
      <c r="CJW352" s="19"/>
      <c r="CJX352" s="12"/>
      <c r="CJY352" s="7"/>
      <c r="CJZ352" s="7"/>
      <c r="CKA352" s="7"/>
      <c r="CKB352" s="7"/>
      <c r="CKC352" s="14"/>
      <c r="CKD352" s="10"/>
      <c r="CKE352" s="133"/>
      <c r="CKF352" s="108"/>
      <c r="CKG352" s="19"/>
      <c r="CKH352" s="19"/>
      <c r="CKI352" s="25"/>
      <c r="CKJ352" s="19"/>
      <c r="CKK352" s="12"/>
      <c r="CKL352" s="7"/>
      <c r="CKM352" s="7"/>
      <c r="CKN352" s="7"/>
      <c r="CKO352" s="7"/>
      <c r="CKP352" s="14"/>
      <c r="CKQ352" s="10"/>
      <c r="CKR352" s="133"/>
      <c r="CKS352" s="108"/>
      <c r="CKT352" s="19"/>
      <c r="CKU352" s="19"/>
      <c r="CKV352" s="25"/>
      <c r="CKW352" s="19"/>
      <c r="CKX352" s="12"/>
      <c r="CKY352" s="7"/>
      <c r="CKZ352" s="7"/>
      <c r="CLA352" s="7"/>
      <c r="CLB352" s="7"/>
      <c r="CLC352" s="14"/>
      <c r="CLD352" s="10"/>
      <c r="CLE352" s="133"/>
      <c r="CLF352" s="108"/>
      <c r="CLG352" s="19"/>
      <c r="CLH352" s="19"/>
      <c r="CLI352" s="25"/>
      <c r="CLJ352" s="19"/>
      <c r="CLK352" s="12"/>
      <c r="CLL352" s="7"/>
      <c r="CLM352" s="7"/>
      <c r="CLN352" s="7"/>
      <c r="CLO352" s="7"/>
      <c r="CLP352" s="14"/>
      <c r="CLQ352" s="10"/>
      <c r="CLR352" s="133"/>
      <c r="CLS352" s="108"/>
      <c r="CLT352" s="19"/>
      <c r="CLU352" s="19"/>
      <c r="CLV352" s="25"/>
      <c r="CLW352" s="19"/>
      <c r="CLX352" s="12"/>
      <c r="CLY352" s="7"/>
      <c r="CLZ352" s="7"/>
      <c r="CMA352" s="7"/>
      <c r="CMB352" s="7"/>
      <c r="CMC352" s="14"/>
      <c r="CMD352" s="10"/>
      <c r="CME352" s="133"/>
      <c r="CMF352" s="108"/>
      <c r="CMG352" s="19"/>
      <c r="CMH352" s="19"/>
      <c r="CMI352" s="25"/>
      <c r="CMJ352" s="19"/>
      <c r="CMK352" s="12"/>
      <c r="CML352" s="7"/>
      <c r="CMM352" s="7"/>
      <c r="CMN352" s="7"/>
      <c r="CMO352" s="7"/>
      <c r="CMP352" s="14"/>
      <c r="CMQ352" s="10"/>
      <c r="CMR352" s="133"/>
      <c r="CMS352" s="108"/>
      <c r="CMT352" s="19"/>
      <c r="CMU352" s="19"/>
      <c r="CMV352" s="25"/>
      <c r="CMW352" s="19"/>
      <c r="CMX352" s="12"/>
      <c r="CMY352" s="7"/>
      <c r="CMZ352" s="7"/>
      <c r="CNA352" s="7"/>
      <c r="CNB352" s="7"/>
      <c r="CNC352" s="14"/>
      <c r="CND352" s="10"/>
      <c r="CNE352" s="133"/>
      <c r="CNF352" s="108"/>
      <c r="CNG352" s="19"/>
      <c r="CNH352" s="19"/>
      <c r="CNI352" s="25"/>
      <c r="CNJ352" s="19"/>
      <c r="CNK352" s="12"/>
      <c r="CNL352" s="7"/>
      <c r="CNM352" s="7"/>
      <c r="CNN352" s="7"/>
      <c r="CNO352" s="7"/>
      <c r="CNP352" s="14"/>
      <c r="CNQ352" s="10"/>
      <c r="CNR352" s="133"/>
      <c r="CNS352" s="108"/>
      <c r="CNT352" s="19"/>
      <c r="CNU352" s="19"/>
      <c r="CNV352" s="25"/>
      <c r="CNW352" s="19"/>
      <c r="CNX352" s="12"/>
      <c r="CNY352" s="7"/>
      <c r="CNZ352" s="7"/>
      <c r="COA352" s="7"/>
      <c r="COB352" s="7"/>
      <c r="COC352" s="14"/>
      <c r="COD352" s="10"/>
      <c r="COE352" s="133"/>
      <c r="COF352" s="108"/>
      <c r="COG352" s="19"/>
      <c r="COH352" s="19"/>
      <c r="COI352" s="25"/>
      <c r="COJ352" s="19"/>
      <c r="COK352" s="12"/>
      <c r="COL352" s="7"/>
      <c r="COM352" s="7"/>
      <c r="CON352" s="7"/>
      <c r="COO352" s="7"/>
      <c r="COP352" s="14"/>
      <c r="COQ352" s="10"/>
      <c r="COR352" s="133"/>
      <c r="COS352" s="108"/>
      <c r="COT352" s="19"/>
      <c r="COU352" s="19"/>
      <c r="COV352" s="25"/>
      <c r="COW352" s="19"/>
      <c r="COX352" s="12"/>
      <c r="COY352" s="7"/>
      <c r="COZ352" s="7"/>
      <c r="CPA352" s="7"/>
      <c r="CPB352" s="7"/>
      <c r="CPC352" s="14"/>
      <c r="CPD352" s="10"/>
      <c r="CPE352" s="133"/>
      <c r="CPF352" s="108"/>
      <c r="CPG352" s="19"/>
      <c r="CPH352" s="19"/>
      <c r="CPI352" s="25"/>
      <c r="CPJ352" s="19"/>
      <c r="CPK352" s="12"/>
      <c r="CPL352" s="7"/>
      <c r="CPM352" s="7"/>
      <c r="CPN352" s="7"/>
      <c r="CPO352" s="7"/>
      <c r="CPP352" s="14"/>
      <c r="CPQ352" s="10"/>
      <c r="CPR352" s="133"/>
      <c r="CPS352" s="108"/>
      <c r="CPT352" s="19"/>
      <c r="CPU352" s="19"/>
      <c r="CPV352" s="25"/>
      <c r="CPW352" s="19"/>
      <c r="CPX352" s="12"/>
      <c r="CPY352" s="7"/>
      <c r="CPZ352" s="7"/>
      <c r="CQA352" s="7"/>
      <c r="CQB352" s="7"/>
      <c r="CQC352" s="14"/>
      <c r="CQD352" s="10"/>
      <c r="CQE352" s="133"/>
      <c r="CQF352" s="108"/>
      <c r="CQG352" s="19"/>
      <c r="CQH352" s="19"/>
      <c r="CQI352" s="25"/>
      <c r="CQJ352" s="19"/>
      <c r="CQK352" s="12"/>
      <c r="CQL352" s="7"/>
      <c r="CQM352" s="7"/>
      <c r="CQN352" s="7"/>
      <c r="CQO352" s="7"/>
      <c r="CQP352" s="14"/>
      <c r="CQQ352" s="10"/>
      <c r="CQR352" s="133"/>
      <c r="CQS352" s="108"/>
      <c r="CQT352" s="19"/>
      <c r="CQU352" s="19"/>
      <c r="CQV352" s="25"/>
      <c r="CQW352" s="19"/>
      <c r="CQX352" s="12"/>
      <c r="CQY352" s="7"/>
      <c r="CQZ352" s="7"/>
      <c r="CRA352" s="7"/>
      <c r="CRB352" s="7"/>
      <c r="CRC352" s="14"/>
      <c r="CRD352" s="10"/>
      <c r="CRE352" s="133"/>
      <c r="CRF352" s="108"/>
      <c r="CRG352" s="19"/>
      <c r="CRH352" s="19"/>
      <c r="CRI352" s="25"/>
      <c r="CRJ352" s="19"/>
      <c r="CRK352" s="12"/>
      <c r="CRL352" s="7"/>
      <c r="CRM352" s="7"/>
      <c r="CRN352" s="7"/>
      <c r="CRO352" s="7"/>
      <c r="CRP352" s="14"/>
      <c r="CRQ352" s="10"/>
      <c r="CRR352" s="133"/>
      <c r="CRS352" s="108"/>
      <c r="CRT352" s="19"/>
      <c r="CRU352" s="19"/>
      <c r="CRV352" s="25"/>
      <c r="CRW352" s="19"/>
      <c r="CRX352" s="12"/>
      <c r="CRY352" s="7"/>
      <c r="CRZ352" s="7"/>
      <c r="CSA352" s="7"/>
      <c r="CSB352" s="7"/>
      <c r="CSC352" s="14"/>
      <c r="CSD352" s="10"/>
      <c r="CSE352" s="133"/>
      <c r="CSF352" s="108"/>
      <c r="CSG352" s="19"/>
      <c r="CSH352" s="19"/>
      <c r="CSI352" s="25"/>
      <c r="CSJ352" s="19"/>
      <c r="CSK352" s="12"/>
      <c r="CSL352" s="7"/>
      <c r="CSM352" s="7"/>
      <c r="CSN352" s="7"/>
      <c r="CSO352" s="7"/>
      <c r="CSP352" s="14"/>
      <c r="CSQ352" s="10"/>
      <c r="CSR352" s="133"/>
      <c r="CSS352" s="108"/>
      <c r="CST352" s="19"/>
      <c r="CSU352" s="19"/>
      <c r="CSV352" s="25"/>
      <c r="CSW352" s="19"/>
      <c r="CSX352" s="12"/>
      <c r="CSY352" s="7"/>
      <c r="CSZ352" s="7"/>
      <c r="CTA352" s="7"/>
      <c r="CTB352" s="7"/>
      <c r="CTC352" s="14"/>
      <c r="CTD352" s="10"/>
      <c r="CTE352" s="133"/>
      <c r="CTF352" s="108"/>
      <c r="CTG352" s="19"/>
      <c r="CTH352" s="19"/>
      <c r="CTI352" s="25"/>
      <c r="CTJ352" s="19"/>
      <c r="CTK352" s="12"/>
      <c r="CTL352" s="7"/>
      <c r="CTM352" s="7"/>
      <c r="CTN352" s="7"/>
      <c r="CTO352" s="7"/>
      <c r="CTP352" s="14"/>
      <c r="CTQ352" s="10"/>
      <c r="CTR352" s="133"/>
      <c r="CTS352" s="108"/>
      <c r="CTT352" s="19"/>
      <c r="CTU352" s="19"/>
      <c r="CTV352" s="25"/>
      <c r="CTW352" s="19"/>
      <c r="CTX352" s="12"/>
      <c r="CTY352" s="7"/>
      <c r="CTZ352" s="7"/>
      <c r="CUA352" s="7"/>
      <c r="CUB352" s="7"/>
      <c r="CUC352" s="14"/>
      <c r="CUD352" s="10"/>
      <c r="CUE352" s="133"/>
      <c r="CUF352" s="108"/>
      <c r="CUG352" s="19"/>
      <c r="CUH352" s="19"/>
      <c r="CUI352" s="25"/>
      <c r="CUJ352" s="19"/>
      <c r="CUK352" s="12"/>
      <c r="CUL352" s="7"/>
      <c r="CUM352" s="7"/>
      <c r="CUN352" s="7"/>
      <c r="CUO352" s="7"/>
      <c r="CUP352" s="14"/>
      <c r="CUQ352" s="10"/>
      <c r="CUR352" s="133"/>
      <c r="CUS352" s="108"/>
      <c r="CUT352" s="19"/>
      <c r="CUU352" s="19"/>
      <c r="CUV352" s="25"/>
      <c r="CUW352" s="19"/>
      <c r="CUX352" s="12"/>
      <c r="CUY352" s="7"/>
      <c r="CUZ352" s="7"/>
      <c r="CVA352" s="7"/>
      <c r="CVB352" s="7"/>
      <c r="CVC352" s="14"/>
      <c r="CVD352" s="10"/>
      <c r="CVE352" s="133"/>
      <c r="CVF352" s="108"/>
      <c r="CVG352" s="19"/>
      <c r="CVH352" s="19"/>
      <c r="CVI352" s="25"/>
      <c r="CVJ352" s="19"/>
      <c r="CVK352" s="12"/>
      <c r="CVL352" s="7"/>
      <c r="CVM352" s="7"/>
      <c r="CVN352" s="7"/>
      <c r="CVO352" s="7"/>
      <c r="CVP352" s="14"/>
      <c r="CVQ352" s="10"/>
      <c r="CVR352" s="133"/>
      <c r="CVS352" s="108"/>
      <c r="CVT352" s="19"/>
      <c r="CVU352" s="19"/>
      <c r="CVV352" s="25"/>
      <c r="CVW352" s="19"/>
      <c r="CVX352" s="12"/>
      <c r="CVY352" s="7"/>
      <c r="CVZ352" s="7"/>
      <c r="CWA352" s="7"/>
      <c r="CWB352" s="7"/>
      <c r="CWC352" s="14"/>
      <c r="CWD352" s="10"/>
      <c r="CWE352" s="133"/>
      <c r="CWF352" s="108"/>
      <c r="CWG352" s="19"/>
      <c r="CWH352" s="19"/>
      <c r="CWI352" s="25"/>
      <c r="CWJ352" s="19"/>
      <c r="CWK352" s="12"/>
      <c r="CWL352" s="7"/>
      <c r="CWM352" s="7"/>
      <c r="CWN352" s="7"/>
      <c r="CWO352" s="7"/>
      <c r="CWP352" s="14"/>
      <c r="CWQ352" s="10"/>
      <c r="CWR352" s="133"/>
      <c r="CWS352" s="108"/>
      <c r="CWT352" s="19"/>
      <c r="CWU352" s="19"/>
      <c r="CWV352" s="25"/>
      <c r="CWW352" s="19"/>
      <c r="CWX352" s="12"/>
      <c r="CWY352" s="7"/>
      <c r="CWZ352" s="7"/>
      <c r="CXA352" s="7"/>
      <c r="CXB352" s="7"/>
      <c r="CXC352" s="14"/>
      <c r="CXD352" s="10"/>
      <c r="CXE352" s="133"/>
      <c r="CXF352" s="108"/>
      <c r="CXG352" s="19"/>
      <c r="CXH352" s="19"/>
      <c r="CXI352" s="25"/>
      <c r="CXJ352" s="19"/>
      <c r="CXK352" s="12"/>
      <c r="CXL352" s="7"/>
      <c r="CXM352" s="7"/>
      <c r="CXN352" s="7"/>
      <c r="CXO352" s="7"/>
      <c r="CXP352" s="14"/>
      <c r="CXQ352" s="10"/>
      <c r="CXR352" s="133"/>
      <c r="CXS352" s="108"/>
      <c r="CXT352" s="19"/>
      <c r="CXU352" s="19"/>
      <c r="CXV352" s="25"/>
      <c r="CXW352" s="19"/>
      <c r="CXX352" s="12"/>
      <c r="CXY352" s="7"/>
      <c r="CXZ352" s="7"/>
      <c r="CYA352" s="7"/>
      <c r="CYB352" s="7"/>
      <c r="CYC352" s="14"/>
      <c r="CYD352" s="10"/>
      <c r="CYE352" s="133"/>
      <c r="CYF352" s="108"/>
      <c r="CYG352" s="19"/>
      <c r="CYH352" s="19"/>
      <c r="CYI352" s="25"/>
      <c r="CYJ352" s="19"/>
      <c r="CYK352" s="12"/>
      <c r="CYL352" s="7"/>
      <c r="CYM352" s="7"/>
      <c r="CYN352" s="7"/>
      <c r="CYO352" s="7"/>
      <c r="CYP352" s="14"/>
      <c r="CYQ352" s="10"/>
      <c r="CYR352" s="133"/>
      <c r="CYS352" s="108"/>
      <c r="CYT352" s="19"/>
      <c r="CYU352" s="19"/>
      <c r="CYV352" s="25"/>
      <c r="CYW352" s="19"/>
      <c r="CYX352" s="12"/>
      <c r="CYY352" s="7"/>
      <c r="CYZ352" s="7"/>
      <c r="CZA352" s="7"/>
      <c r="CZB352" s="7"/>
      <c r="CZC352" s="14"/>
      <c r="CZD352" s="10"/>
      <c r="CZE352" s="133"/>
      <c r="CZF352" s="108"/>
      <c r="CZG352" s="19"/>
      <c r="CZH352" s="19"/>
      <c r="CZI352" s="25"/>
      <c r="CZJ352" s="19"/>
      <c r="CZK352" s="12"/>
      <c r="CZL352" s="7"/>
      <c r="CZM352" s="7"/>
      <c r="CZN352" s="7"/>
      <c r="CZO352" s="7"/>
      <c r="CZP352" s="14"/>
      <c r="CZQ352" s="10"/>
      <c r="CZR352" s="133"/>
      <c r="CZS352" s="108"/>
      <c r="CZT352" s="19"/>
      <c r="CZU352" s="19"/>
      <c r="CZV352" s="25"/>
      <c r="CZW352" s="19"/>
      <c r="CZX352" s="12"/>
      <c r="CZY352" s="7"/>
      <c r="CZZ352" s="7"/>
      <c r="DAA352" s="7"/>
      <c r="DAB352" s="7"/>
      <c r="DAC352" s="14"/>
      <c r="DAD352" s="10"/>
      <c r="DAE352" s="133"/>
      <c r="DAF352" s="108"/>
      <c r="DAG352" s="19"/>
      <c r="DAH352" s="19"/>
      <c r="DAI352" s="25"/>
      <c r="DAJ352" s="19"/>
      <c r="DAK352" s="12"/>
      <c r="DAL352" s="7"/>
      <c r="DAM352" s="7"/>
      <c r="DAN352" s="7"/>
      <c r="DAO352" s="7"/>
      <c r="DAP352" s="14"/>
      <c r="DAQ352" s="10"/>
      <c r="DAR352" s="133"/>
      <c r="DAS352" s="108"/>
      <c r="DAT352" s="19"/>
      <c r="DAU352" s="19"/>
      <c r="DAV352" s="25"/>
      <c r="DAW352" s="19"/>
      <c r="DAX352" s="12"/>
      <c r="DAY352" s="7"/>
      <c r="DAZ352" s="7"/>
      <c r="DBA352" s="7"/>
      <c r="DBB352" s="7"/>
      <c r="DBC352" s="14"/>
      <c r="DBD352" s="10"/>
      <c r="DBE352" s="133"/>
      <c r="DBF352" s="108"/>
      <c r="DBG352" s="19"/>
      <c r="DBH352" s="19"/>
      <c r="DBI352" s="25"/>
      <c r="DBJ352" s="19"/>
      <c r="DBK352" s="12"/>
      <c r="DBL352" s="7"/>
      <c r="DBM352" s="7"/>
      <c r="DBN352" s="7"/>
      <c r="DBO352" s="7"/>
      <c r="DBP352" s="14"/>
      <c r="DBQ352" s="10"/>
      <c r="DBR352" s="133"/>
      <c r="DBS352" s="108"/>
      <c r="DBT352" s="19"/>
      <c r="DBU352" s="19"/>
      <c r="DBV352" s="25"/>
      <c r="DBW352" s="19"/>
      <c r="DBX352" s="12"/>
      <c r="DBY352" s="7"/>
      <c r="DBZ352" s="7"/>
      <c r="DCA352" s="7"/>
      <c r="DCB352" s="7"/>
      <c r="DCC352" s="14"/>
      <c r="DCD352" s="10"/>
      <c r="DCE352" s="133"/>
      <c r="DCF352" s="108"/>
      <c r="DCG352" s="19"/>
      <c r="DCH352" s="19"/>
      <c r="DCI352" s="25"/>
      <c r="DCJ352" s="19"/>
      <c r="DCK352" s="12"/>
      <c r="DCL352" s="7"/>
      <c r="DCM352" s="7"/>
      <c r="DCN352" s="7"/>
      <c r="DCO352" s="7"/>
      <c r="DCP352" s="14"/>
      <c r="DCQ352" s="10"/>
      <c r="DCR352" s="133"/>
      <c r="DCS352" s="108"/>
      <c r="DCT352" s="19"/>
      <c r="DCU352" s="19"/>
      <c r="DCV352" s="25"/>
      <c r="DCW352" s="19"/>
      <c r="DCX352" s="12"/>
      <c r="DCY352" s="7"/>
      <c r="DCZ352" s="7"/>
      <c r="DDA352" s="7"/>
      <c r="DDB352" s="7"/>
      <c r="DDC352" s="14"/>
      <c r="DDD352" s="10"/>
      <c r="DDE352" s="133"/>
      <c r="DDF352" s="108"/>
      <c r="DDG352" s="19"/>
      <c r="DDH352" s="19"/>
      <c r="DDI352" s="25"/>
      <c r="DDJ352" s="19"/>
      <c r="DDK352" s="12"/>
      <c r="DDL352" s="7"/>
      <c r="DDM352" s="7"/>
      <c r="DDN352" s="7"/>
      <c r="DDO352" s="7"/>
      <c r="DDP352" s="14"/>
      <c r="DDQ352" s="10"/>
      <c r="DDR352" s="133"/>
      <c r="DDS352" s="108"/>
      <c r="DDT352" s="19"/>
      <c r="DDU352" s="19"/>
      <c r="DDV352" s="25"/>
      <c r="DDW352" s="19"/>
      <c r="DDX352" s="12"/>
      <c r="DDY352" s="7"/>
      <c r="DDZ352" s="7"/>
      <c r="DEA352" s="7"/>
      <c r="DEB352" s="7"/>
      <c r="DEC352" s="14"/>
      <c r="DED352" s="10"/>
      <c r="DEE352" s="133"/>
      <c r="DEF352" s="108"/>
      <c r="DEG352" s="19"/>
      <c r="DEH352" s="19"/>
      <c r="DEI352" s="25"/>
      <c r="DEJ352" s="19"/>
      <c r="DEK352" s="12"/>
      <c r="DEL352" s="7"/>
      <c r="DEM352" s="7"/>
      <c r="DEN352" s="7"/>
      <c r="DEO352" s="7"/>
      <c r="DEP352" s="14"/>
      <c r="DEQ352" s="10"/>
      <c r="DER352" s="133"/>
      <c r="DES352" s="108"/>
      <c r="DET352" s="19"/>
      <c r="DEU352" s="19"/>
      <c r="DEV352" s="25"/>
      <c r="DEW352" s="19"/>
      <c r="DEX352" s="12"/>
      <c r="DEY352" s="7"/>
      <c r="DEZ352" s="7"/>
      <c r="DFA352" s="7"/>
      <c r="DFB352" s="7"/>
      <c r="DFC352" s="14"/>
      <c r="DFD352" s="10"/>
      <c r="DFE352" s="133"/>
      <c r="DFF352" s="108"/>
      <c r="DFG352" s="19"/>
      <c r="DFH352" s="19"/>
      <c r="DFI352" s="25"/>
      <c r="DFJ352" s="19"/>
      <c r="DFK352" s="12"/>
      <c r="DFL352" s="7"/>
      <c r="DFM352" s="7"/>
      <c r="DFN352" s="7"/>
      <c r="DFO352" s="7"/>
      <c r="DFP352" s="14"/>
      <c r="DFQ352" s="10"/>
      <c r="DFR352" s="133"/>
      <c r="DFS352" s="108"/>
      <c r="DFT352" s="19"/>
      <c r="DFU352" s="19"/>
      <c r="DFV352" s="25"/>
      <c r="DFW352" s="19"/>
      <c r="DFX352" s="12"/>
      <c r="DFY352" s="7"/>
      <c r="DFZ352" s="7"/>
      <c r="DGA352" s="7"/>
      <c r="DGB352" s="7"/>
      <c r="DGC352" s="14"/>
      <c r="DGD352" s="10"/>
      <c r="DGE352" s="133"/>
      <c r="DGF352" s="108"/>
      <c r="DGG352" s="19"/>
      <c r="DGH352" s="19"/>
      <c r="DGI352" s="25"/>
      <c r="DGJ352" s="19"/>
      <c r="DGK352" s="12"/>
      <c r="DGL352" s="7"/>
      <c r="DGM352" s="7"/>
      <c r="DGN352" s="7"/>
      <c r="DGO352" s="7"/>
      <c r="DGP352" s="14"/>
      <c r="DGQ352" s="10"/>
      <c r="DGR352" s="133"/>
      <c r="DGS352" s="108"/>
      <c r="DGT352" s="19"/>
      <c r="DGU352" s="19"/>
      <c r="DGV352" s="25"/>
      <c r="DGW352" s="19"/>
      <c r="DGX352" s="12"/>
      <c r="DGY352" s="7"/>
      <c r="DGZ352" s="7"/>
      <c r="DHA352" s="7"/>
      <c r="DHB352" s="7"/>
      <c r="DHC352" s="14"/>
      <c r="DHD352" s="10"/>
      <c r="DHE352" s="133"/>
      <c r="DHF352" s="108"/>
      <c r="DHG352" s="19"/>
      <c r="DHH352" s="19"/>
      <c r="DHI352" s="25"/>
      <c r="DHJ352" s="19"/>
      <c r="DHK352" s="12"/>
      <c r="DHL352" s="7"/>
      <c r="DHM352" s="7"/>
      <c r="DHN352" s="7"/>
      <c r="DHO352" s="7"/>
      <c r="DHP352" s="14"/>
      <c r="DHQ352" s="10"/>
      <c r="DHR352" s="133"/>
      <c r="DHS352" s="108"/>
      <c r="DHT352" s="19"/>
      <c r="DHU352" s="19"/>
      <c r="DHV352" s="25"/>
      <c r="DHW352" s="19"/>
      <c r="DHX352" s="12"/>
      <c r="DHY352" s="7"/>
      <c r="DHZ352" s="7"/>
      <c r="DIA352" s="7"/>
      <c r="DIB352" s="7"/>
      <c r="DIC352" s="14"/>
      <c r="DID352" s="10"/>
      <c r="DIE352" s="133"/>
      <c r="DIF352" s="108"/>
      <c r="DIG352" s="19"/>
      <c r="DIH352" s="19"/>
      <c r="DII352" s="25"/>
      <c r="DIJ352" s="19"/>
      <c r="DIK352" s="12"/>
      <c r="DIL352" s="7"/>
      <c r="DIM352" s="7"/>
      <c r="DIN352" s="7"/>
      <c r="DIO352" s="7"/>
      <c r="DIP352" s="14"/>
      <c r="DIQ352" s="10"/>
      <c r="DIR352" s="133"/>
      <c r="DIS352" s="108"/>
      <c r="DIT352" s="19"/>
      <c r="DIU352" s="19"/>
      <c r="DIV352" s="25"/>
      <c r="DIW352" s="19"/>
      <c r="DIX352" s="12"/>
      <c r="DIY352" s="7"/>
      <c r="DIZ352" s="7"/>
      <c r="DJA352" s="7"/>
      <c r="DJB352" s="7"/>
      <c r="DJC352" s="14"/>
      <c r="DJD352" s="10"/>
      <c r="DJE352" s="133"/>
      <c r="DJF352" s="108"/>
      <c r="DJG352" s="19"/>
      <c r="DJH352" s="19"/>
      <c r="DJI352" s="25"/>
      <c r="DJJ352" s="19"/>
      <c r="DJK352" s="12"/>
      <c r="DJL352" s="7"/>
      <c r="DJM352" s="7"/>
      <c r="DJN352" s="7"/>
      <c r="DJO352" s="7"/>
      <c r="DJP352" s="14"/>
      <c r="DJQ352" s="10"/>
      <c r="DJR352" s="133"/>
      <c r="DJS352" s="108"/>
      <c r="DJT352" s="19"/>
      <c r="DJU352" s="19"/>
      <c r="DJV352" s="25"/>
      <c r="DJW352" s="19"/>
      <c r="DJX352" s="12"/>
      <c r="DJY352" s="7"/>
      <c r="DJZ352" s="7"/>
      <c r="DKA352" s="7"/>
      <c r="DKB352" s="7"/>
      <c r="DKC352" s="14"/>
      <c r="DKD352" s="10"/>
      <c r="DKE352" s="133"/>
      <c r="DKF352" s="108"/>
      <c r="DKG352" s="19"/>
      <c r="DKH352" s="19"/>
      <c r="DKI352" s="25"/>
      <c r="DKJ352" s="19"/>
      <c r="DKK352" s="12"/>
      <c r="DKL352" s="7"/>
      <c r="DKM352" s="7"/>
      <c r="DKN352" s="7"/>
      <c r="DKO352" s="7"/>
      <c r="DKP352" s="14"/>
      <c r="DKQ352" s="10"/>
      <c r="DKR352" s="133"/>
      <c r="DKS352" s="108"/>
      <c r="DKT352" s="19"/>
      <c r="DKU352" s="19"/>
      <c r="DKV352" s="25"/>
      <c r="DKW352" s="19"/>
      <c r="DKX352" s="12"/>
      <c r="DKY352" s="7"/>
      <c r="DKZ352" s="7"/>
      <c r="DLA352" s="7"/>
      <c r="DLB352" s="7"/>
      <c r="DLC352" s="14"/>
      <c r="DLD352" s="10"/>
      <c r="DLE352" s="133"/>
      <c r="DLF352" s="108"/>
      <c r="DLG352" s="19"/>
      <c r="DLH352" s="19"/>
      <c r="DLI352" s="25"/>
      <c r="DLJ352" s="19"/>
      <c r="DLK352" s="12"/>
      <c r="DLL352" s="7"/>
      <c r="DLM352" s="7"/>
      <c r="DLN352" s="7"/>
      <c r="DLO352" s="7"/>
      <c r="DLP352" s="14"/>
      <c r="DLQ352" s="10"/>
      <c r="DLR352" s="133"/>
      <c r="DLS352" s="108"/>
      <c r="DLT352" s="19"/>
      <c r="DLU352" s="19"/>
      <c r="DLV352" s="25"/>
      <c r="DLW352" s="19"/>
      <c r="DLX352" s="12"/>
      <c r="DLY352" s="7"/>
      <c r="DLZ352" s="7"/>
      <c r="DMA352" s="7"/>
      <c r="DMB352" s="7"/>
      <c r="DMC352" s="14"/>
      <c r="DMD352" s="10"/>
      <c r="DME352" s="133"/>
      <c r="DMF352" s="108"/>
      <c r="DMG352" s="19"/>
      <c r="DMH352" s="19"/>
      <c r="DMI352" s="25"/>
      <c r="DMJ352" s="19"/>
      <c r="DMK352" s="12"/>
      <c r="DML352" s="7"/>
      <c r="DMM352" s="7"/>
      <c r="DMN352" s="7"/>
      <c r="DMO352" s="7"/>
      <c r="DMP352" s="14"/>
      <c r="DMQ352" s="10"/>
      <c r="DMR352" s="133"/>
      <c r="DMS352" s="108"/>
      <c r="DMT352" s="19"/>
      <c r="DMU352" s="19"/>
      <c r="DMV352" s="25"/>
      <c r="DMW352" s="19"/>
      <c r="DMX352" s="12"/>
      <c r="DMY352" s="7"/>
      <c r="DMZ352" s="7"/>
      <c r="DNA352" s="7"/>
      <c r="DNB352" s="7"/>
      <c r="DNC352" s="14"/>
      <c r="DND352" s="10"/>
      <c r="DNE352" s="133"/>
      <c r="DNF352" s="108"/>
      <c r="DNG352" s="19"/>
      <c r="DNH352" s="19"/>
      <c r="DNI352" s="25"/>
      <c r="DNJ352" s="19"/>
      <c r="DNK352" s="12"/>
      <c r="DNL352" s="7"/>
      <c r="DNM352" s="7"/>
      <c r="DNN352" s="7"/>
      <c r="DNO352" s="7"/>
      <c r="DNP352" s="14"/>
      <c r="DNQ352" s="10"/>
      <c r="DNR352" s="133"/>
      <c r="DNS352" s="108"/>
      <c r="DNT352" s="19"/>
      <c r="DNU352" s="19"/>
      <c r="DNV352" s="25"/>
      <c r="DNW352" s="19"/>
      <c r="DNX352" s="12"/>
      <c r="DNY352" s="7"/>
      <c r="DNZ352" s="7"/>
      <c r="DOA352" s="7"/>
      <c r="DOB352" s="7"/>
      <c r="DOC352" s="14"/>
      <c r="DOD352" s="10"/>
      <c r="DOE352" s="133"/>
      <c r="DOF352" s="108"/>
      <c r="DOG352" s="19"/>
      <c r="DOH352" s="19"/>
      <c r="DOI352" s="25"/>
      <c r="DOJ352" s="19"/>
      <c r="DOK352" s="12"/>
      <c r="DOL352" s="7"/>
      <c r="DOM352" s="7"/>
      <c r="DON352" s="7"/>
      <c r="DOO352" s="7"/>
      <c r="DOP352" s="14"/>
      <c r="DOQ352" s="10"/>
      <c r="DOR352" s="133"/>
      <c r="DOS352" s="108"/>
      <c r="DOT352" s="19"/>
      <c r="DOU352" s="19"/>
      <c r="DOV352" s="25"/>
      <c r="DOW352" s="19"/>
      <c r="DOX352" s="12"/>
      <c r="DOY352" s="7"/>
      <c r="DOZ352" s="7"/>
      <c r="DPA352" s="7"/>
      <c r="DPB352" s="7"/>
      <c r="DPC352" s="14"/>
      <c r="DPD352" s="10"/>
      <c r="DPE352" s="133"/>
      <c r="DPF352" s="108"/>
      <c r="DPG352" s="19"/>
      <c r="DPH352" s="19"/>
      <c r="DPI352" s="25"/>
      <c r="DPJ352" s="19"/>
      <c r="DPK352" s="12"/>
      <c r="DPL352" s="7"/>
      <c r="DPM352" s="7"/>
      <c r="DPN352" s="7"/>
      <c r="DPO352" s="7"/>
      <c r="DPP352" s="14"/>
      <c r="DPQ352" s="10"/>
      <c r="DPR352" s="133"/>
      <c r="DPS352" s="108"/>
      <c r="DPT352" s="19"/>
      <c r="DPU352" s="19"/>
      <c r="DPV352" s="25"/>
      <c r="DPW352" s="19"/>
      <c r="DPX352" s="12"/>
      <c r="DPY352" s="7"/>
      <c r="DPZ352" s="7"/>
      <c r="DQA352" s="7"/>
      <c r="DQB352" s="7"/>
      <c r="DQC352" s="14"/>
      <c r="DQD352" s="10"/>
      <c r="DQE352" s="133"/>
      <c r="DQF352" s="108"/>
      <c r="DQG352" s="19"/>
      <c r="DQH352" s="19"/>
      <c r="DQI352" s="25"/>
      <c r="DQJ352" s="19"/>
      <c r="DQK352" s="12"/>
      <c r="DQL352" s="7"/>
      <c r="DQM352" s="7"/>
      <c r="DQN352" s="7"/>
      <c r="DQO352" s="7"/>
      <c r="DQP352" s="14"/>
      <c r="DQQ352" s="10"/>
      <c r="DQR352" s="133"/>
      <c r="DQS352" s="108"/>
      <c r="DQT352" s="19"/>
      <c r="DQU352" s="19"/>
      <c r="DQV352" s="25"/>
      <c r="DQW352" s="19"/>
      <c r="DQX352" s="12"/>
      <c r="DQY352" s="7"/>
      <c r="DQZ352" s="7"/>
      <c r="DRA352" s="7"/>
      <c r="DRB352" s="7"/>
      <c r="DRC352" s="14"/>
      <c r="DRD352" s="10"/>
      <c r="DRE352" s="133"/>
      <c r="DRF352" s="108"/>
      <c r="DRG352" s="19"/>
      <c r="DRH352" s="19"/>
      <c r="DRI352" s="25"/>
      <c r="DRJ352" s="19"/>
      <c r="DRK352" s="12"/>
      <c r="DRL352" s="7"/>
      <c r="DRM352" s="7"/>
      <c r="DRN352" s="7"/>
      <c r="DRO352" s="7"/>
      <c r="DRP352" s="14"/>
      <c r="DRQ352" s="10"/>
      <c r="DRR352" s="133"/>
      <c r="DRS352" s="108"/>
      <c r="DRT352" s="19"/>
      <c r="DRU352" s="19"/>
      <c r="DRV352" s="25"/>
      <c r="DRW352" s="19"/>
      <c r="DRX352" s="12"/>
      <c r="DRY352" s="7"/>
      <c r="DRZ352" s="7"/>
      <c r="DSA352" s="7"/>
      <c r="DSB352" s="7"/>
      <c r="DSC352" s="14"/>
      <c r="DSD352" s="10"/>
      <c r="DSE352" s="133"/>
      <c r="DSF352" s="108"/>
      <c r="DSG352" s="19"/>
      <c r="DSH352" s="19"/>
      <c r="DSI352" s="25"/>
      <c r="DSJ352" s="19"/>
      <c r="DSK352" s="12"/>
      <c r="DSL352" s="7"/>
      <c r="DSM352" s="7"/>
      <c r="DSN352" s="7"/>
      <c r="DSO352" s="7"/>
      <c r="DSP352" s="14"/>
      <c r="DSQ352" s="10"/>
      <c r="DSR352" s="133"/>
      <c r="DSS352" s="108"/>
      <c r="DST352" s="19"/>
      <c r="DSU352" s="19"/>
      <c r="DSV352" s="25"/>
      <c r="DSW352" s="19"/>
      <c r="DSX352" s="12"/>
      <c r="DSY352" s="7"/>
      <c r="DSZ352" s="7"/>
      <c r="DTA352" s="7"/>
      <c r="DTB352" s="7"/>
      <c r="DTC352" s="14"/>
      <c r="DTD352" s="10"/>
      <c r="DTE352" s="133"/>
      <c r="DTF352" s="108"/>
      <c r="DTG352" s="19"/>
      <c r="DTH352" s="19"/>
      <c r="DTI352" s="25"/>
      <c r="DTJ352" s="19"/>
      <c r="DTK352" s="12"/>
      <c r="DTL352" s="7"/>
      <c r="DTM352" s="7"/>
      <c r="DTN352" s="7"/>
      <c r="DTO352" s="7"/>
      <c r="DTP352" s="14"/>
      <c r="DTQ352" s="10"/>
      <c r="DTR352" s="133"/>
      <c r="DTS352" s="108"/>
      <c r="DTT352" s="19"/>
      <c r="DTU352" s="19"/>
      <c r="DTV352" s="25"/>
      <c r="DTW352" s="19"/>
      <c r="DTX352" s="12"/>
      <c r="DTY352" s="7"/>
      <c r="DTZ352" s="7"/>
      <c r="DUA352" s="7"/>
      <c r="DUB352" s="7"/>
      <c r="DUC352" s="14"/>
      <c r="DUD352" s="10"/>
      <c r="DUE352" s="133"/>
      <c r="DUF352" s="108"/>
      <c r="DUG352" s="19"/>
      <c r="DUH352" s="19"/>
      <c r="DUI352" s="25"/>
      <c r="DUJ352" s="19"/>
      <c r="DUK352" s="12"/>
      <c r="DUL352" s="7"/>
      <c r="DUM352" s="7"/>
      <c r="DUN352" s="7"/>
      <c r="DUO352" s="7"/>
      <c r="DUP352" s="14"/>
      <c r="DUQ352" s="10"/>
      <c r="DUR352" s="133"/>
      <c r="DUS352" s="108"/>
      <c r="DUT352" s="19"/>
      <c r="DUU352" s="19"/>
      <c r="DUV352" s="25"/>
      <c r="DUW352" s="19"/>
      <c r="DUX352" s="12"/>
      <c r="DUY352" s="7"/>
      <c r="DUZ352" s="7"/>
      <c r="DVA352" s="7"/>
      <c r="DVB352" s="7"/>
      <c r="DVC352" s="14"/>
      <c r="DVD352" s="10"/>
      <c r="DVE352" s="133"/>
      <c r="DVF352" s="108"/>
      <c r="DVG352" s="19"/>
      <c r="DVH352" s="19"/>
      <c r="DVI352" s="25"/>
      <c r="DVJ352" s="19"/>
      <c r="DVK352" s="12"/>
      <c r="DVL352" s="7"/>
      <c r="DVM352" s="7"/>
      <c r="DVN352" s="7"/>
      <c r="DVO352" s="7"/>
      <c r="DVP352" s="14"/>
      <c r="DVQ352" s="10"/>
      <c r="DVR352" s="133"/>
      <c r="DVS352" s="108"/>
      <c r="DVT352" s="19"/>
      <c r="DVU352" s="19"/>
      <c r="DVV352" s="25"/>
      <c r="DVW352" s="19"/>
      <c r="DVX352" s="12"/>
      <c r="DVY352" s="7"/>
      <c r="DVZ352" s="7"/>
      <c r="DWA352" s="7"/>
      <c r="DWB352" s="7"/>
      <c r="DWC352" s="14"/>
      <c r="DWD352" s="10"/>
      <c r="DWE352" s="133"/>
      <c r="DWF352" s="108"/>
      <c r="DWG352" s="19"/>
      <c r="DWH352" s="19"/>
      <c r="DWI352" s="25"/>
      <c r="DWJ352" s="19"/>
      <c r="DWK352" s="12"/>
      <c r="DWL352" s="7"/>
      <c r="DWM352" s="7"/>
      <c r="DWN352" s="7"/>
      <c r="DWO352" s="7"/>
      <c r="DWP352" s="14"/>
      <c r="DWQ352" s="10"/>
      <c r="DWR352" s="133"/>
      <c r="DWS352" s="108"/>
      <c r="DWT352" s="19"/>
      <c r="DWU352" s="19"/>
      <c r="DWV352" s="25"/>
      <c r="DWW352" s="19"/>
      <c r="DWX352" s="12"/>
      <c r="DWY352" s="7"/>
      <c r="DWZ352" s="7"/>
      <c r="DXA352" s="7"/>
      <c r="DXB352" s="7"/>
      <c r="DXC352" s="14"/>
      <c r="DXD352" s="10"/>
      <c r="DXE352" s="133"/>
      <c r="DXF352" s="108"/>
      <c r="DXG352" s="19"/>
      <c r="DXH352" s="19"/>
      <c r="DXI352" s="25"/>
      <c r="DXJ352" s="19"/>
      <c r="DXK352" s="12"/>
      <c r="DXL352" s="7"/>
      <c r="DXM352" s="7"/>
      <c r="DXN352" s="7"/>
      <c r="DXO352" s="7"/>
      <c r="DXP352" s="14"/>
      <c r="DXQ352" s="10"/>
      <c r="DXR352" s="133"/>
      <c r="DXS352" s="108"/>
      <c r="DXT352" s="19"/>
      <c r="DXU352" s="19"/>
      <c r="DXV352" s="25"/>
      <c r="DXW352" s="19"/>
      <c r="DXX352" s="12"/>
      <c r="DXY352" s="7"/>
      <c r="DXZ352" s="7"/>
      <c r="DYA352" s="7"/>
      <c r="DYB352" s="7"/>
      <c r="DYC352" s="14"/>
      <c r="DYD352" s="10"/>
      <c r="DYE352" s="133"/>
      <c r="DYF352" s="108"/>
      <c r="DYG352" s="19"/>
      <c r="DYH352" s="19"/>
      <c r="DYI352" s="25"/>
      <c r="DYJ352" s="19"/>
      <c r="DYK352" s="12"/>
      <c r="DYL352" s="7"/>
      <c r="DYM352" s="7"/>
      <c r="DYN352" s="7"/>
      <c r="DYO352" s="7"/>
      <c r="DYP352" s="14"/>
      <c r="DYQ352" s="10"/>
      <c r="DYR352" s="133"/>
      <c r="DYS352" s="108"/>
      <c r="DYT352" s="19"/>
      <c r="DYU352" s="19"/>
      <c r="DYV352" s="25"/>
      <c r="DYW352" s="19"/>
      <c r="DYX352" s="12"/>
      <c r="DYY352" s="7"/>
      <c r="DYZ352" s="7"/>
      <c r="DZA352" s="7"/>
      <c r="DZB352" s="7"/>
      <c r="DZC352" s="14"/>
      <c r="DZD352" s="10"/>
      <c r="DZE352" s="133"/>
      <c r="DZF352" s="108"/>
      <c r="DZG352" s="19"/>
      <c r="DZH352" s="19"/>
      <c r="DZI352" s="25"/>
      <c r="DZJ352" s="19"/>
      <c r="DZK352" s="12"/>
      <c r="DZL352" s="7"/>
      <c r="DZM352" s="7"/>
      <c r="DZN352" s="7"/>
      <c r="DZO352" s="7"/>
      <c r="DZP352" s="14"/>
      <c r="DZQ352" s="10"/>
      <c r="DZR352" s="133"/>
      <c r="DZS352" s="108"/>
      <c r="DZT352" s="19"/>
      <c r="DZU352" s="19"/>
      <c r="DZV352" s="25"/>
      <c r="DZW352" s="19"/>
      <c r="DZX352" s="12"/>
      <c r="DZY352" s="7"/>
      <c r="DZZ352" s="7"/>
      <c r="EAA352" s="7"/>
      <c r="EAB352" s="7"/>
      <c r="EAC352" s="14"/>
      <c r="EAD352" s="10"/>
      <c r="EAE352" s="133"/>
      <c r="EAF352" s="108"/>
      <c r="EAG352" s="19"/>
      <c r="EAH352" s="19"/>
      <c r="EAI352" s="25"/>
      <c r="EAJ352" s="19"/>
      <c r="EAK352" s="12"/>
      <c r="EAL352" s="7"/>
      <c r="EAM352" s="7"/>
      <c r="EAN352" s="7"/>
      <c r="EAO352" s="7"/>
      <c r="EAP352" s="14"/>
      <c r="EAQ352" s="10"/>
      <c r="EAR352" s="133"/>
      <c r="EAS352" s="108"/>
      <c r="EAT352" s="19"/>
      <c r="EAU352" s="19"/>
      <c r="EAV352" s="25"/>
      <c r="EAW352" s="19"/>
      <c r="EAX352" s="12"/>
      <c r="EAY352" s="7"/>
      <c r="EAZ352" s="7"/>
      <c r="EBA352" s="7"/>
      <c r="EBB352" s="7"/>
      <c r="EBC352" s="14"/>
      <c r="EBD352" s="10"/>
      <c r="EBE352" s="133"/>
      <c r="EBF352" s="108"/>
      <c r="EBG352" s="19"/>
      <c r="EBH352" s="19"/>
      <c r="EBI352" s="25"/>
      <c r="EBJ352" s="19"/>
      <c r="EBK352" s="12"/>
      <c r="EBL352" s="7"/>
      <c r="EBM352" s="7"/>
      <c r="EBN352" s="7"/>
      <c r="EBO352" s="7"/>
      <c r="EBP352" s="14"/>
      <c r="EBQ352" s="10"/>
      <c r="EBR352" s="133"/>
      <c r="EBS352" s="108"/>
      <c r="EBT352" s="19"/>
      <c r="EBU352" s="19"/>
      <c r="EBV352" s="25"/>
      <c r="EBW352" s="19"/>
      <c r="EBX352" s="12"/>
      <c r="EBY352" s="7"/>
      <c r="EBZ352" s="7"/>
      <c r="ECA352" s="7"/>
      <c r="ECB352" s="7"/>
      <c r="ECC352" s="14"/>
      <c r="ECD352" s="10"/>
      <c r="ECE352" s="133"/>
      <c r="ECF352" s="108"/>
      <c r="ECG352" s="19"/>
      <c r="ECH352" s="19"/>
      <c r="ECI352" s="25"/>
      <c r="ECJ352" s="19"/>
      <c r="ECK352" s="12"/>
      <c r="ECL352" s="7"/>
      <c r="ECM352" s="7"/>
      <c r="ECN352" s="7"/>
      <c r="ECO352" s="7"/>
      <c r="ECP352" s="14"/>
      <c r="ECQ352" s="10"/>
      <c r="ECR352" s="133"/>
      <c r="ECS352" s="108"/>
      <c r="ECT352" s="19"/>
      <c r="ECU352" s="19"/>
      <c r="ECV352" s="25"/>
      <c r="ECW352" s="19"/>
      <c r="ECX352" s="12"/>
      <c r="ECY352" s="7"/>
      <c r="ECZ352" s="7"/>
      <c r="EDA352" s="7"/>
      <c r="EDB352" s="7"/>
      <c r="EDC352" s="14"/>
      <c r="EDD352" s="10"/>
      <c r="EDE352" s="133"/>
      <c r="EDF352" s="108"/>
      <c r="EDG352" s="19"/>
      <c r="EDH352" s="19"/>
      <c r="EDI352" s="25"/>
      <c r="EDJ352" s="19"/>
      <c r="EDK352" s="12"/>
      <c r="EDL352" s="7"/>
      <c r="EDM352" s="7"/>
      <c r="EDN352" s="7"/>
      <c r="EDO352" s="7"/>
      <c r="EDP352" s="14"/>
      <c r="EDQ352" s="10"/>
      <c r="EDR352" s="133"/>
      <c r="EDS352" s="108"/>
      <c r="EDT352" s="19"/>
      <c r="EDU352" s="19"/>
      <c r="EDV352" s="25"/>
      <c r="EDW352" s="19"/>
      <c r="EDX352" s="12"/>
      <c r="EDY352" s="7"/>
      <c r="EDZ352" s="7"/>
      <c r="EEA352" s="7"/>
      <c r="EEB352" s="7"/>
      <c r="EEC352" s="14"/>
      <c r="EED352" s="10"/>
      <c r="EEE352" s="133"/>
      <c r="EEF352" s="108"/>
      <c r="EEG352" s="19"/>
      <c r="EEH352" s="19"/>
      <c r="EEI352" s="25"/>
      <c r="EEJ352" s="19"/>
      <c r="EEK352" s="12"/>
      <c r="EEL352" s="7"/>
      <c r="EEM352" s="7"/>
      <c r="EEN352" s="7"/>
      <c r="EEO352" s="7"/>
      <c r="EEP352" s="14"/>
      <c r="EEQ352" s="10"/>
      <c r="EER352" s="133"/>
      <c r="EES352" s="108"/>
      <c r="EET352" s="19"/>
      <c r="EEU352" s="19"/>
      <c r="EEV352" s="25"/>
      <c r="EEW352" s="19"/>
      <c r="EEX352" s="12"/>
      <c r="EEY352" s="7"/>
      <c r="EEZ352" s="7"/>
      <c r="EFA352" s="7"/>
      <c r="EFB352" s="7"/>
      <c r="EFC352" s="14"/>
      <c r="EFD352" s="10"/>
      <c r="EFE352" s="133"/>
      <c r="EFF352" s="108"/>
      <c r="EFG352" s="19"/>
      <c r="EFH352" s="19"/>
      <c r="EFI352" s="25"/>
      <c r="EFJ352" s="19"/>
      <c r="EFK352" s="12"/>
      <c r="EFL352" s="7"/>
      <c r="EFM352" s="7"/>
      <c r="EFN352" s="7"/>
      <c r="EFO352" s="7"/>
      <c r="EFP352" s="14"/>
      <c r="EFQ352" s="10"/>
      <c r="EFR352" s="133"/>
      <c r="EFS352" s="108"/>
      <c r="EFT352" s="19"/>
      <c r="EFU352" s="19"/>
      <c r="EFV352" s="25"/>
      <c r="EFW352" s="19"/>
      <c r="EFX352" s="12"/>
      <c r="EFY352" s="7"/>
      <c r="EFZ352" s="7"/>
      <c r="EGA352" s="7"/>
      <c r="EGB352" s="7"/>
      <c r="EGC352" s="14"/>
      <c r="EGD352" s="10"/>
      <c r="EGE352" s="133"/>
      <c r="EGF352" s="108"/>
      <c r="EGG352" s="19"/>
      <c r="EGH352" s="19"/>
      <c r="EGI352" s="25"/>
      <c r="EGJ352" s="19"/>
      <c r="EGK352" s="12"/>
      <c r="EGL352" s="7"/>
      <c r="EGM352" s="7"/>
      <c r="EGN352" s="7"/>
      <c r="EGO352" s="7"/>
      <c r="EGP352" s="14"/>
      <c r="EGQ352" s="10"/>
      <c r="EGR352" s="133"/>
      <c r="EGS352" s="108"/>
      <c r="EGT352" s="19"/>
      <c r="EGU352" s="19"/>
      <c r="EGV352" s="25"/>
      <c r="EGW352" s="19"/>
      <c r="EGX352" s="12"/>
      <c r="EGY352" s="7"/>
      <c r="EGZ352" s="7"/>
      <c r="EHA352" s="7"/>
      <c r="EHB352" s="7"/>
      <c r="EHC352" s="14"/>
      <c r="EHD352" s="10"/>
      <c r="EHE352" s="133"/>
      <c r="EHF352" s="108"/>
      <c r="EHG352" s="19"/>
      <c r="EHH352" s="19"/>
      <c r="EHI352" s="25"/>
      <c r="EHJ352" s="19"/>
      <c r="EHK352" s="12"/>
      <c r="EHL352" s="7"/>
      <c r="EHM352" s="7"/>
      <c r="EHN352" s="7"/>
      <c r="EHO352" s="7"/>
      <c r="EHP352" s="14"/>
      <c r="EHQ352" s="10"/>
      <c r="EHR352" s="133"/>
      <c r="EHS352" s="108"/>
      <c r="EHT352" s="19"/>
      <c r="EHU352" s="19"/>
      <c r="EHV352" s="25"/>
      <c r="EHW352" s="19"/>
      <c r="EHX352" s="12"/>
      <c r="EHY352" s="7"/>
      <c r="EHZ352" s="7"/>
      <c r="EIA352" s="7"/>
      <c r="EIB352" s="7"/>
      <c r="EIC352" s="14"/>
      <c r="EID352" s="10"/>
      <c r="EIE352" s="133"/>
      <c r="EIF352" s="108"/>
      <c r="EIG352" s="19"/>
      <c r="EIH352" s="19"/>
      <c r="EII352" s="25"/>
      <c r="EIJ352" s="19"/>
      <c r="EIK352" s="12"/>
      <c r="EIL352" s="7"/>
      <c r="EIM352" s="7"/>
      <c r="EIN352" s="7"/>
      <c r="EIO352" s="7"/>
      <c r="EIP352" s="14"/>
      <c r="EIQ352" s="10"/>
      <c r="EIR352" s="133"/>
      <c r="EIS352" s="108"/>
      <c r="EIT352" s="19"/>
      <c r="EIU352" s="19"/>
      <c r="EIV352" s="25"/>
      <c r="EIW352" s="19"/>
      <c r="EIX352" s="12"/>
      <c r="EIY352" s="7"/>
      <c r="EIZ352" s="7"/>
      <c r="EJA352" s="7"/>
      <c r="EJB352" s="7"/>
      <c r="EJC352" s="14"/>
      <c r="EJD352" s="10"/>
      <c r="EJE352" s="133"/>
      <c r="EJF352" s="108"/>
      <c r="EJG352" s="19"/>
      <c r="EJH352" s="19"/>
      <c r="EJI352" s="25"/>
      <c r="EJJ352" s="19"/>
      <c r="EJK352" s="12"/>
      <c r="EJL352" s="7"/>
      <c r="EJM352" s="7"/>
      <c r="EJN352" s="7"/>
      <c r="EJO352" s="7"/>
      <c r="EJP352" s="14"/>
      <c r="EJQ352" s="10"/>
      <c r="EJR352" s="133"/>
      <c r="EJS352" s="108"/>
      <c r="EJT352" s="19"/>
      <c r="EJU352" s="19"/>
      <c r="EJV352" s="25"/>
      <c r="EJW352" s="19"/>
      <c r="EJX352" s="12"/>
      <c r="EJY352" s="7"/>
      <c r="EJZ352" s="7"/>
      <c r="EKA352" s="7"/>
      <c r="EKB352" s="7"/>
      <c r="EKC352" s="14"/>
      <c r="EKD352" s="10"/>
      <c r="EKE352" s="133"/>
      <c r="EKF352" s="108"/>
      <c r="EKG352" s="19"/>
      <c r="EKH352" s="19"/>
      <c r="EKI352" s="25"/>
      <c r="EKJ352" s="19"/>
      <c r="EKK352" s="12"/>
      <c r="EKL352" s="7"/>
      <c r="EKM352" s="7"/>
      <c r="EKN352" s="7"/>
      <c r="EKO352" s="7"/>
      <c r="EKP352" s="14"/>
      <c r="EKQ352" s="10"/>
      <c r="EKR352" s="133"/>
      <c r="EKS352" s="108"/>
      <c r="EKT352" s="19"/>
      <c r="EKU352" s="19"/>
      <c r="EKV352" s="25"/>
      <c r="EKW352" s="19"/>
      <c r="EKX352" s="12"/>
      <c r="EKY352" s="7"/>
      <c r="EKZ352" s="7"/>
      <c r="ELA352" s="7"/>
      <c r="ELB352" s="7"/>
      <c r="ELC352" s="14"/>
      <c r="ELD352" s="10"/>
      <c r="ELE352" s="133"/>
      <c r="ELF352" s="108"/>
      <c r="ELG352" s="19"/>
      <c r="ELH352" s="19"/>
      <c r="ELI352" s="25"/>
      <c r="ELJ352" s="19"/>
      <c r="ELK352" s="12"/>
      <c r="ELL352" s="7"/>
      <c r="ELM352" s="7"/>
      <c r="ELN352" s="7"/>
      <c r="ELO352" s="7"/>
      <c r="ELP352" s="14"/>
      <c r="ELQ352" s="10"/>
      <c r="ELR352" s="133"/>
      <c r="ELS352" s="108"/>
      <c r="ELT352" s="19"/>
      <c r="ELU352" s="19"/>
      <c r="ELV352" s="25"/>
      <c r="ELW352" s="19"/>
      <c r="ELX352" s="12"/>
      <c r="ELY352" s="7"/>
      <c r="ELZ352" s="7"/>
      <c r="EMA352" s="7"/>
      <c r="EMB352" s="7"/>
      <c r="EMC352" s="14"/>
      <c r="EMD352" s="10"/>
      <c r="EME352" s="133"/>
      <c r="EMF352" s="108"/>
      <c r="EMG352" s="19"/>
      <c r="EMH352" s="19"/>
      <c r="EMI352" s="25"/>
      <c r="EMJ352" s="19"/>
      <c r="EMK352" s="12"/>
      <c r="EML352" s="7"/>
      <c r="EMM352" s="7"/>
      <c r="EMN352" s="7"/>
      <c r="EMO352" s="7"/>
      <c r="EMP352" s="14"/>
      <c r="EMQ352" s="10"/>
      <c r="EMR352" s="133"/>
      <c r="EMS352" s="108"/>
      <c r="EMT352" s="19"/>
      <c r="EMU352" s="19"/>
      <c r="EMV352" s="25"/>
      <c r="EMW352" s="19"/>
      <c r="EMX352" s="12"/>
      <c r="EMY352" s="7"/>
      <c r="EMZ352" s="7"/>
      <c r="ENA352" s="7"/>
      <c r="ENB352" s="7"/>
      <c r="ENC352" s="14"/>
      <c r="END352" s="10"/>
      <c r="ENE352" s="133"/>
      <c r="ENF352" s="108"/>
      <c r="ENG352" s="19"/>
      <c r="ENH352" s="19"/>
      <c r="ENI352" s="25"/>
      <c r="ENJ352" s="19"/>
      <c r="ENK352" s="12"/>
      <c r="ENL352" s="7"/>
      <c r="ENM352" s="7"/>
      <c r="ENN352" s="7"/>
      <c r="ENO352" s="7"/>
      <c r="ENP352" s="14"/>
      <c r="ENQ352" s="10"/>
      <c r="ENR352" s="133"/>
      <c r="ENS352" s="108"/>
      <c r="ENT352" s="19"/>
      <c r="ENU352" s="19"/>
      <c r="ENV352" s="25"/>
      <c r="ENW352" s="19"/>
      <c r="ENX352" s="12"/>
      <c r="ENY352" s="7"/>
      <c r="ENZ352" s="7"/>
      <c r="EOA352" s="7"/>
      <c r="EOB352" s="7"/>
      <c r="EOC352" s="14"/>
      <c r="EOD352" s="10"/>
      <c r="EOE352" s="133"/>
      <c r="EOF352" s="108"/>
      <c r="EOG352" s="19"/>
      <c r="EOH352" s="19"/>
      <c r="EOI352" s="25"/>
      <c r="EOJ352" s="19"/>
      <c r="EOK352" s="12"/>
      <c r="EOL352" s="7"/>
      <c r="EOM352" s="7"/>
      <c r="EON352" s="7"/>
      <c r="EOO352" s="7"/>
      <c r="EOP352" s="14"/>
      <c r="EOQ352" s="10"/>
      <c r="EOR352" s="133"/>
      <c r="EOS352" s="108"/>
      <c r="EOT352" s="19"/>
      <c r="EOU352" s="19"/>
      <c r="EOV352" s="25"/>
      <c r="EOW352" s="19"/>
      <c r="EOX352" s="12"/>
      <c r="EOY352" s="7"/>
      <c r="EOZ352" s="7"/>
      <c r="EPA352" s="7"/>
      <c r="EPB352" s="7"/>
      <c r="EPC352" s="14"/>
      <c r="EPD352" s="10"/>
      <c r="EPE352" s="133"/>
      <c r="EPF352" s="108"/>
      <c r="EPG352" s="19"/>
      <c r="EPH352" s="19"/>
      <c r="EPI352" s="25"/>
      <c r="EPJ352" s="19"/>
      <c r="EPK352" s="12"/>
      <c r="EPL352" s="7"/>
      <c r="EPM352" s="7"/>
      <c r="EPN352" s="7"/>
      <c r="EPO352" s="7"/>
      <c r="EPP352" s="14"/>
      <c r="EPQ352" s="10"/>
      <c r="EPR352" s="133"/>
      <c r="EPS352" s="108"/>
      <c r="EPT352" s="19"/>
      <c r="EPU352" s="19"/>
      <c r="EPV352" s="25"/>
      <c r="EPW352" s="19"/>
      <c r="EPX352" s="12"/>
      <c r="EPY352" s="7"/>
      <c r="EPZ352" s="7"/>
      <c r="EQA352" s="7"/>
      <c r="EQB352" s="7"/>
      <c r="EQC352" s="14"/>
      <c r="EQD352" s="10"/>
      <c r="EQE352" s="133"/>
      <c r="EQF352" s="108"/>
      <c r="EQG352" s="19"/>
      <c r="EQH352" s="19"/>
      <c r="EQI352" s="25"/>
      <c r="EQJ352" s="19"/>
      <c r="EQK352" s="12"/>
      <c r="EQL352" s="7"/>
      <c r="EQM352" s="7"/>
      <c r="EQN352" s="7"/>
      <c r="EQO352" s="7"/>
      <c r="EQP352" s="14"/>
      <c r="EQQ352" s="10"/>
      <c r="EQR352" s="133"/>
      <c r="EQS352" s="108"/>
      <c r="EQT352" s="19"/>
      <c r="EQU352" s="19"/>
      <c r="EQV352" s="25"/>
      <c r="EQW352" s="19"/>
      <c r="EQX352" s="12"/>
      <c r="EQY352" s="7"/>
      <c r="EQZ352" s="7"/>
      <c r="ERA352" s="7"/>
      <c r="ERB352" s="7"/>
      <c r="ERC352" s="14"/>
      <c r="ERD352" s="10"/>
      <c r="ERE352" s="133"/>
      <c r="ERF352" s="108"/>
      <c r="ERG352" s="19"/>
      <c r="ERH352" s="19"/>
      <c r="ERI352" s="25"/>
      <c r="ERJ352" s="19"/>
      <c r="ERK352" s="12"/>
      <c r="ERL352" s="7"/>
      <c r="ERM352" s="7"/>
      <c r="ERN352" s="7"/>
      <c r="ERO352" s="7"/>
      <c r="ERP352" s="14"/>
      <c r="ERQ352" s="10"/>
      <c r="ERR352" s="133"/>
      <c r="ERS352" s="108"/>
      <c r="ERT352" s="19"/>
      <c r="ERU352" s="19"/>
      <c r="ERV352" s="25"/>
      <c r="ERW352" s="19"/>
      <c r="ERX352" s="12"/>
      <c r="ERY352" s="7"/>
      <c r="ERZ352" s="7"/>
      <c r="ESA352" s="7"/>
      <c r="ESB352" s="7"/>
      <c r="ESC352" s="14"/>
      <c r="ESD352" s="10"/>
      <c r="ESE352" s="133"/>
      <c r="ESF352" s="108"/>
      <c r="ESG352" s="19"/>
      <c r="ESH352" s="19"/>
      <c r="ESI352" s="25"/>
      <c r="ESJ352" s="19"/>
      <c r="ESK352" s="12"/>
      <c r="ESL352" s="7"/>
      <c r="ESM352" s="7"/>
      <c r="ESN352" s="7"/>
      <c r="ESO352" s="7"/>
      <c r="ESP352" s="14"/>
      <c r="ESQ352" s="10"/>
      <c r="ESR352" s="133"/>
      <c r="ESS352" s="108"/>
      <c r="EST352" s="19"/>
      <c r="ESU352" s="19"/>
      <c r="ESV352" s="25"/>
      <c r="ESW352" s="19"/>
      <c r="ESX352" s="12"/>
      <c r="ESY352" s="7"/>
      <c r="ESZ352" s="7"/>
      <c r="ETA352" s="7"/>
      <c r="ETB352" s="7"/>
      <c r="ETC352" s="14"/>
      <c r="ETD352" s="10"/>
      <c r="ETE352" s="133"/>
      <c r="ETF352" s="108"/>
      <c r="ETG352" s="19"/>
      <c r="ETH352" s="19"/>
      <c r="ETI352" s="25"/>
      <c r="ETJ352" s="19"/>
      <c r="ETK352" s="12"/>
      <c r="ETL352" s="7"/>
      <c r="ETM352" s="7"/>
      <c r="ETN352" s="7"/>
      <c r="ETO352" s="7"/>
      <c r="ETP352" s="14"/>
      <c r="ETQ352" s="10"/>
      <c r="ETR352" s="133"/>
      <c r="ETS352" s="108"/>
      <c r="ETT352" s="19"/>
      <c r="ETU352" s="19"/>
      <c r="ETV352" s="25"/>
      <c r="ETW352" s="19"/>
      <c r="ETX352" s="12"/>
      <c r="ETY352" s="7"/>
      <c r="ETZ352" s="7"/>
      <c r="EUA352" s="7"/>
      <c r="EUB352" s="7"/>
      <c r="EUC352" s="14"/>
      <c r="EUD352" s="10"/>
      <c r="EUE352" s="133"/>
      <c r="EUF352" s="108"/>
      <c r="EUG352" s="19"/>
      <c r="EUH352" s="19"/>
      <c r="EUI352" s="25"/>
      <c r="EUJ352" s="19"/>
      <c r="EUK352" s="12"/>
      <c r="EUL352" s="7"/>
      <c r="EUM352" s="7"/>
      <c r="EUN352" s="7"/>
      <c r="EUO352" s="7"/>
      <c r="EUP352" s="14"/>
      <c r="EUQ352" s="10"/>
      <c r="EUR352" s="133"/>
      <c r="EUS352" s="108"/>
      <c r="EUT352" s="19"/>
      <c r="EUU352" s="19"/>
      <c r="EUV352" s="25"/>
      <c r="EUW352" s="19"/>
      <c r="EUX352" s="12"/>
      <c r="EUY352" s="7"/>
      <c r="EUZ352" s="7"/>
      <c r="EVA352" s="7"/>
      <c r="EVB352" s="7"/>
      <c r="EVC352" s="14"/>
      <c r="EVD352" s="10"/>
      <c r="EVE352" s="133"/>
      <c r="EVF352" s="108"/>
      <c r="EVG352" s="19"/>
      <c r="EVH352" s="19"/>
      <c r="EVI352" s="25"/>
      <c r="EVJ352" s="19"/>
      <c r="EVK352" s="12"/>
      <c r="EVL352" s="7"/>
      <c r="EVM352" s="7"/>
      <c r="EVN352" s="7"/>
      <c r="EVO352" s="7"/>
      <c r="EVP352" s="14"/>
      <c r="EVQ352" s="10"/>
      <c r="EVR352" s="133"/>
      <c r="EVS352" s="108"/>
      <c r="EVT352" s="19"/>
      <c r="EVU352" s="19"/>
      <c r="EVV352" s="25"/>
      <c r="EVW352" s="19"/>
      <c r="EVX352" s="12"/>
      <c r="EVY352" s="7"/>
      <c r="EVZ352" s="7"/>
      <c r="EWA352" s="7"/>
      <c r="EWB352" s="7"/>
      <c r="EWC352" s="14"/>
      <c r="EWD352" s="10"/>
      <c r="EWE352" s="133"/>
      <c r="EWF352" s="108"/>
      <c r="EWG352" s="19"/>
      <c r="EWH352" s="19"/>
      <c r="EWI352" s="25"/>
      <c r="EWJ352" s="19"/>
      <c r="EWK352" s="12"/>
      <c r="EWL352" s="7"/>
      <c r="EWM352" s="7"/>
      <c r="EWN352" s="7"/>
      <c r="EWO352" s="7"/>
      <c r="EWP352" s="14"/>
      <c r="EWQ352" s="10"/>
      <c r="EWR352" s="133"/>
      <c r="EWS352" s="108"/>
      <c r="EWT352" s="19"/>
      <c r="EWU352" s="19"/>
      <c r="EWV352" s="25"/>
      <c r="EWW352" s="19"/>
      <c r="EWX352" s="12"/>
      <c r="EWY352" s="7"/>
      <c r="EWZ352" s="7"/>
      <c r="EXA352" s="7"/>
      <c r="EXB352" s="7"/>
      <c r="EXC352" s="14"/>
      <c r="EXD352" s="10"/>
      <c r="EXE352" s="133"/>
      <c r="EXF352" s="108"/>
      <c r="EXG352" s="19"/>
      <c r="EXH352" s="19"/>
      <c r="EXI352" s="25"/>
      <c r="EXJ352" s="19"/>
      <c r="EXK352" s="12"/>
      <c r="EXL352" s="7"/>
      <c r="EXM352" s="7"/>
      <c r="EXN352" s="7"/>
      <c r="EXO352" s="7"/>
      <c r="EXP352" s="14"/>
      <c r="EXQ352" s="10"/>
      <c r="EXR352" s="133"/>
      <c r="EXS352" s="108"/>
      <c r="EXT352" s="19"/>
      <c r="EXU352" s="19"/>
      <c r="EXV352" s="25"/>
      <c r="EXW352" s="19"/>
      <c r="EXX352" s="12"/>
      <c r="EXY352" s="7"/>
      <c r="EXZ352" s="7"/>
      <c r="EYA352" s="7"/>
      <c r="EYB352" s="7"/>
      <c r="EYC352" s="14"/>
      <c r="EYD352" s="10"/>
      <c r="EYE352" s="133"/>
      <c r="EYF352" s="108"/>
      <c r="EYG352" s="19"/>
      <c r="EYH352" s="19"/>
      <c r="EYI352" s="25"/>
      <c r="EYJ352" s="19"/>
      <c r="EYK352" s="12"/>
      <c r="EYL352" s="7"/>
      <c r="EYM352" s="7"/>
      <c r="EYN352" s="7"/>
      <c r="EYO352" s="7"/>
      <c r="EYP352" s="14"/>
      <c r="EYQ352" s="10"/>
      <c r="EYR352" s="133"/>
      <c r="EYS352" s="108"/>
      <c r="EYT352" s="19"/>
      <c r="EYU352" s="19"/>
      <c r="EYV352" s="25"/>
      <c r="EYW352" s="19"/>
      <c r="EYX352" s="12"/>
      <c r="EYY352" s="7"/>
      <c r="EYZ352" s="7"/>
      <c r="EZA352" s="7"/>
      <c r="EZB352" s="7"/>
      <c r="EZC352" s="14"/>
      <c r="EZD352" s="10"/>
      <c r="EZE352" s="133"/>
      <c r="EZF352" s="108"/>
      <c r="EZG352" s="19"/>
      <c r="EZH352" s="19"/>
      <c r="EZI352" s="25"/>
      <c r="EZJ352" s="19"/>
      <c r="EZK352" s="12"/>
      <c r="EZL352" s="7"/>
      <c r="EZM352" s="7"/>
      <c r="EZN352" s="7"/>
      <c r="EZO352" s="7"/>
      <c r="EZP352" s="14"/>
      <c r="EZQ352" s="10"/>
      <c r="EZR352" s="133"/>
      <c r="EZS352" s="108"/>
      <c r="EZT352" s="19"/>
      <c r="EZU352" s="19"/>
      <c r="EZV352" s="25"/>
      <c r="EZW352" s="19"/>
      <c r="EZX352" s="12"/>
      <c r="EZY352" s="7"/>
      <c r="EZZ352" s="7"/>
      <c r="FAA352" s="7"/>
      <c r="FAB352" s="7"/>
      <c r="FAC352" s="14"/>
      <c r="FAD352" s="10"/>
      <c r="FAE352" s="133"/>
      <c r="FAF352" s="108"/>
      <c r="FAG352" s="19"/>
      <c r="FAH352" s="19"/>
      <c r="FAI352" s="25"/>
      <c r="FAJ352" s="19"/>
      <c r="FAK352" s="12"/>
      <c r="FAL352" s="7"/>
      <c r="FAM352" s="7"/>
      <c r="FAN352" s="7"/>
      <c r="FAO352" s="7"/>
      <c r="FAP352" s="14"/>
      <c r="FAQ352" s="10"/>
      <c r="FAR352" s="133"/>
      <c r="FAS352" s="108"/>
      <c r="FAT352" s="19"/>
      <c r="FAU352" s="19"/>
      <c r="FAV352" s="25"/>
      <c r="FAW352" s="19"/>
      <c r="FAX352" s="12"/>
      <c r="FAY352" s="7"/>
      <c r="FAZ352" s="7"/>
      <c r="FBA352" s="7"/>
      <c r="FBB352" s="7"/>
      <c r="FBC352" s="14"/>
      <c r="FBD352" s="10"/>
      <c r="FBE352" s="133"/>
      <c r="FBF352" s="108"/>
      <c r="FBG352" s="19"/>
      <c r="FBH352" s="19"/>
      <c r="FBI352" s="25"/>
      <c r="FBJ352" s="19"/>
      <c r="FBK352" s="12"/>
      <c r="FBL352" s="7"/>
      <c r="FBM352" s="7"/>
      <c r="FBN352" s="7"/>
      <c r="FBO352" s="7"/>
      <c r="FBP352" s="14"/>
      <c r="FBQ352" s="10"/>
      <c r="FBR352" s="133"/>
      <c r="FBS352" s="108"/>
      <c r="FBT352" s="19"/>
      <c r="FBU352" s="19"/>
      <c r="FBV352" s="25"/>
      <c r="FBW352" s="19"/>
      <c r="FBX352" s="12"/>
      <c r="FBY352" s="7"/>
      <c r="FBZ352" s="7"/>
      <c r="FCA352" s="7"/>
      <c r="FCB352" s="7"/>
      <c r="FCC352" s="14"/>
      <c r="FCD352" s="10"/>
      <c r="FCE352" s="133"/>
      <c r="FCF352" s="108"/>
      <c r="FCG352" s="19"/>
      <c r="FCH352" s="19"/>
      <c r="FCI352" s="25"/>
      <c r="FCJ352" s="19"/>
      <c r="FCK352" s="12"/>
      <c r="FCL352" s="7"/>
      <c r="FCM352" s="7"/>
      <c r="FCN352" s="7"/>
      <c r="FCO352" s="7"/>
      <c r="FCP352" s="14"/>
      <c r="FCQ352" s="10"/>
      <c r="FCR352" s="133"/>
      <c r="FCS352" s="108"/>
      <c r="FCT352" s="19"/>
      <c r="FCU352" s="19"/>
      <c r="FCV352" s="25"/>
      <c r="FCW352" s="19"/>
      <c r="FCX352" s="12"/>
      <c r="FCY352" s="7"/>
      <c r="FCZ352" s="7"/>
      <c r="FDA352" s="7"/>
      <c r="FDB352" s="7"/>
      <c r="FDC352" s="14"/>
      <c r="FDD352" s="10"/>
      <c r="FDE352" s="133"/>
      <c r="FDF352" s="108"/>
      <c r="FDG352" s="19"/>
      <c r="FDH352" s="19"/>
      <c r="FDI352" s="25"/>
      <c r="FDJ352" s="19"/>
      <c r="FDK352" s="12"/>
      <c r="FDL352" s="7"/>
      <c r="FDM352" s="7"/>
      <c r="FDN352" s="7"/>
      <c r="FDO352" s="7"/>
      <c r="FDP352" s="14"/>
      <c r="FDQ352" s="10"/>
      <c r="FDR352" s="133"/>
      <c r="FDS352" s="108"/>
      <c r="FDT352" s="19"/>
      <c r="FDU352" s="19"/>
      <c r="FDV352" s="25"/>
      <c r="FDW352" s="19"/>
      <c r="FDX352" s="12"/>
      <c r="FDY352" s="7"/>
      <c r="FDZ352" s="7"/>
      <c r="FEA352" s="7"/>
      <c r="FEB352" s="7"/>
      <c r="FEC352" s="14"/>
      <c r="FED352" s="10"/>
      <c r="FEE352" s="133"/>
      <c r="FEF352" s="108"/>
      <c r="FEG352" s="19"/>
      <c r="FEH352" s="19"/>
      <c r="FEI352" s="25"/>
      <c r="FEJ352" s="19"/>
      <c r="FEK352" s="12"/>
      <c r="FEL352" s="7"/>
      <c r="FEM352" s="7"/>
      <c r="FEN352" s="7"/>
      <c r="FEO352" s="7"/>
      <c r="FEP352" s="14"/>
      <c r="FEQ352" s="10"/>
      <c r="FER352" s="133"/>
      <c r="FES352" s="108"/>
      <c r="FET352" s="19"/>
      <c r="FEU352" s="19"/>
      <c r="FEV352" s="25"/>
      <c r="FEW352" s="19"/>
      <c r="FEX352" s="12"/>
      <c r="FEY352" s="7"/>
      <c r="FEZ352" s="7"/>
      <c r="FFA352" s="7"/>
      <c r="FFB352" s="7"/>
      <c r="FFC352" s="14"/>
      <c r="FFD352" s="10"/>
      <c r="FFE352" s="133"/>
      <c r="FFF352" s="108"/>
      <c r="FFG352" s="19"/>
      <c r="FFH352" s="19"/>
      <c r="FFI352" s="25"/>
      <c r="FFJ352" s="19"/>
      <c r="FFK352" s="12"/>
      <c r="FFL352" s="7"/>
      <c r="FFM352" s="7"/>
      <c r="FFN352" s="7"/>
      <c r="FFO352" s="7"/>
      <c r="FFP352" s="14"/>
      <c r="FFQ352" s="10"/>
      <c r="FFR352" s="133"/>
      <c r="FFS352" s="108"/>
      <c r="FFT352" s="19"/>
      <c r="FFU352" s="19"/>
      <c r="FFV352" s="25"/>
      <c r="FFW352" s="19"/>
      <c r="FFX352" s="12"/>
      <c r="FFY352" s="7"/>
      <c r="FFZ352" s="7"/>
      <c r="FGA352" s="7"/>
      <c r="FGB352" s="7"/>
      <c r="FGC352" s="14"/>
      <c r="FGD352" s="10"/>
      <c r="FGE352" s="133"/>
      <c r="FGF352" s="108"/>
      <c r="FGG352" s="19"/>
      <c r="FGH352" s="19"/>
      <c r="FGI352" s="25"/>
      <c r="FGJ352" s="19"/>
      <c r="FGK352" s="12"/>
      <c r="FGL352" s="7"/>
      <c r="FGM352" s="7"/>
      <c r="FGN352" s="7"/>
      <c r="FGO352" s="7"/>
      <c r="FGP352" s="14"/>
      <c r="FGQ352" s="10"/>
      <c r="FGR352" s="133"/>
      <c r="FGS352" s="108"/>
      <c r="FGT352" s="19"/>
      <c r="FGU352" s="19"/>
      <c r="FGV352" s="25"/>
      <c r="FGW352" s="19"/>
      <c r="FGX352" s="12"/>
      <c r="FGY352" s="7"/>
      <c r="FGZ352" s="7"/>
      <c r="FHA352" s="7"/>
      <c r="FHB352" s="7"/>
      <c r="FHC352" s="14"/>
      <c r="FHD352" s="10"/>
      <c r="FHE352" s="133"/>
      <c r="FHF352" s="108"/>
      <c r="FHG352" s="19"/>
      <c r="FHH352" s="19"/>
      <c r="FHI352" s="25"/>
      <c r="FHJ352" s="19"/>
      <c r="FHK352" s="12"/>
      <c r="FHL352" s="7"/>
      <c r="FHM352" s="7"/>
      <c r="FHN352" s="7"/>
      <c r="FHO352" s="7"/>
      <c r="FHP352" s="14"/>
      <c r="FHQ352" s="10"/>
      <c r="FHR352" s="133"/>
      <c r="FHS352" s="108"/>
      <c r="FHT352" s="19"/>
      <c r="FHU352" s="19"/>
      <c r="FHV352" s="25"/>
      <c r="FHW352" s="19"/>
      <c r="FHX352" s="12"/>
      <c r="FHY352" s="7"/>
      <c r="FHZ352" s="7"/>
      <c r="FIA352" s="7"/>
      <c r="FIB352" s="7"/>
      <c r="FIC352" s="14"/>
      <c r="FID352" s="10"/>
      <c r="FIE352" s="133"/>
      <c r="FIF352" s="108"/>
      <c r="FIG352" s="19"/>
      <c r="FIH352" s="19"/>
      <c r="FII352" s="25"/>
      <c r="FIJ352" s="19"/>
      <c r="FIK352" s="12"/>
      <c r="FIL352" s="7"/>
      <c r="FIM352" s="7"/>
      <c r="FIN352" s="7"/>
      <c r="FIO352" s="7"/>
      <c r="FIP352" s="14"/>
      <c r="FIQ352" s="10"/>
      <c r="FIR352" s="133"/>
      <c r="FIS352" s="108"/>
      <c r="FIT352" s="19"/>
      <c r="FIU352" s="19"/>
      <c r="FIV352" s="25"/>
      <c r="FIW352" s="19"/>
      <c r="FIX352" s="12"/>
      <c r="FIY352" s="7"/>
      <c r="FIZ352" s="7"/>
      <c r="FJA352" s="7"/>
      <c r="FJB352" s="7"/>
      <c r="FJC352" s="14"/>
      <c r="FJD352" s="10"/>
      <c r="FJE352" s="133"/>
      <c r="FJF352" s="108"/>
      <c r="FJG352" s="19"/>
      <c r="FJH352" s="19"/>
      <c r="FJI352" s="25"/>
      <c r="FJJ352" s="19"/>
      <c r="FJK352" s="12"/>
      <c r="FJL352" s="7"/>
      <c r="FJM352" s="7"/>
      <c r="FJN352" s="7"/>
      <c r="FJO352" s="7"/>
      <c r="FJP352" s="14"/>
      <c r="FJQ352" s="10"/>
      <c r="FJR352" s="133"/>
      <c r="FJS352" s="108"/>
      <c r="FJT352" s="19"/>
      <c r="FJU352" s="19"/>
      <c r="FJV352" s="25"/>
      <c r="FJW352" s="19"/>
      <c r="FJX352" s="12"/>
      <c r="FJY352" s="7"/>
      <c r="FJZ352" s="7"/>
      <c r="FKA352" s="7"/>
      <c r="FKB352" s="7"/>
      <c r="FKC352" s="14"/>
      <c r="FKD352" s="10"/>
      <c r="FKE352" s="133"/>
      <c r="FKF352" s="108"/>
      <c r="FKG352" s="19"/>
      <c r="FKH352" s="19"/>
      <c r="FKI352" s="25"/>
      <c r="FKJ352" s="19"/>
      <c r="FKK352" s="12"/>
      <c r="FKL352" s="7"/>
      <c r="FKM352" s="7"/>
      <c r="FKN352" s="7"/>
      <c r="FKO352" s="7"/>
      <c r="FKP352" s="14"/>
      <c r="FKQ352" s="10"/>
      <c r="FKR352" s="133"/>
      <c r="FKS352" s="108"/>
      <c r="FKT352" s="19"/>
      <c r="FKU352" s="19"/>
      <c r="FKV352" s="25"/>
      <c r="FKW352" s="19"/>
      <c r="FKX352" s="12"/>
      <c r="FKY352" s="7"/>
      <c r="FKZ352" s="7"/>
      <c r="FLA352" s="7"/>
      <c r="FLB352" s="7"/>
      <c r="FLC352" s="14"/>
      <c r="FLD352" s="10"/>
      <c r="FLE352" s="133"/>
      <c r="FLF352" s="108"/>
      <c r="FLG352" s="19"/>
      <c r="FLH352" s="19"/>
      <c r="FLI352" s="25"/>
      <c r="FLJ352" s="19"/>
      <c r="FLK352" s="12"/>
      <c r="FLL352" s="7"/>
      <c r="FLM352" s="7"/>
      <c r="FLN352" s="7"/>
      <c r="FLO352" s="7"/>
      <c r="FLP352" s="14"/>
      <c r="FLQ352" s="10"/>
      <c r="FLR352" s="133"/>
      <c r="FLS352" s="108"/>
      <c r="FLT352" s="19"/>
      <c r="FLU352" s="19"/>
      <c r="FLV352" s="25"/>
      <c r="FLW352" s="19"/>
      <c r="FLX352" s="12"/>
      <c r="FLY352" s="7"/>
      <c r="FLZ352" s="7"/>
      <c r="FMA352" s="7"/>
      <c r="FMB352" s="7"/>
      <c r="FMC352" s="14"/>
      <c r="FMD352" s="10"/>
      <c r="FME352" s="133"/>
      <c r="FMF352" s="108"/>
      <c r="FMG352" s="19"/>
      <c r="FMH352" s="19"/>
      <c r="FMI352" s="25"/>
      <c r="FMJ352" s="19"/>
      <c r="FMK352" s="12"/>
      <c r="FML352" s="7"/>
      <c r="FMM352" s="7"/>
      <c r="FMN352" s="7"/>
      <c r="FMO352" s="7"/>
      <c r="FMP352" s="14"/>
      <c r="FMQ352" s="10"/>
      <c r="FMR352" s="133"/>
      <c r="FMS352" s="108"/>
      <c r="FMT352" s="19"/>
      <c r="FMU352" s="19"/>
      <c r="FMV352" s="25"/>
      <c r="FMW352" s="19"/>
      <c r="FMX352" s="12"/>
      <c r="FMY352" s="7"/>
      <c r="FMZ352" s="7"/>
      <c r="FNA352" s="7"/>
      <c r="FNB352" s="7"/>
      <c r="FNC352" s="14"/>
      <c r="FND352" s="10"/>
      <c r="FNE352" s="133"/>
      <c r="FNF352" s="108"/>
      <c r="FNG352" s="19"/>
      <c r="FNH352" s="19"/>
      <c r="FNI352" s="25"/>
      <c r="FNJ352" s="19"/>
      <c r="FNK352" s="12"/>
      <c r="FNL352" s="7"/>
      <c r="FNM352" s="7"/>
      <c r="FNN352" s="7"/>
      <c r="FNO352" s="7"/>
      <c r="FNP352" s="14"/>
      <c r="FNQ352" s="10"/>
      <c r="FNR352" s="133"/>
      <c r="FNS352" s="108"/>
      <c r="FNT352" s="19"/>
      <c r="FNU352" s="19"/>
      <c r="FNV352" s="25"/>
      <c r="FNW352" s="19"/>
      <c r="FNX352" s="12"/>
      <c r="FNY352" s="7"/>
      <c r="FNZ352" s="7"/>
      <c r="FOA352" s="7"/>
      <c r="FOB352" s="7"/>
      <c r="FOC352" s="14"/>
      <c r="FOD352" s="10"/>
      <c r="FOE352" s="133"/>
      <c r="FOF352" s="108"/>
      <c r="FOG352" s="19"/>
      <c r="FOH352" s="19"/>
      <c r="FOI352" s="25"/>
      <c r="FOJ352" s="19"/>
      <c r="FOK352" s="12"/>
      <c r="FOL352" s="7"/>
      <c r="FOM352" s="7"/>
      <c r="FON352" s="7"/>
      <c r="FOO352" s="7"/>
      <c r="FOP352" s="14"/>
      <c r="FOQ352" s="10"/>
      <c r="FOR352" s="133"/>
      <c r="FOS352" s="108"/>
      <c r="FOT352" s="19"/>
      <c r="FOU352" s="19"/>
      <c r="FOV352" s="25"/>
      <c r="FOW352" s="19"/>
      <c r="FOX352" s="12"/>
      <c r="FOY352" s="7"/>
      <c r="FOZ352" s="7"/>
      <c r="FPA352" s="7"/>
      <c r="FPB352" s="7"/>
      <c r="FPC352" s="14"/>
      <c r="FPD352" s="10"/>
      <c r="FPE352" s="133"/>
      <c r="FPF352" s="108"/>
      <c r="FPG352" s="19"/>
      <c r="FPH352" s="19"/>
      <c r="FPI352" s="25"/>
      <c r="FPJ352" s="19"/>
      <c r="FPK352" s="12"/>
      <c r="FPL352" s="7"/>
      <c r="FPM352" s="7"/>
      <c r="FPN352" s="7"/>
      <c r="FPO352" s="7"/>
      <c r="FPP352" s="14"/>
      <c r="FPQ352" s="10"/>
      <c r="FPR352" s="133"/>
      <c r="FPS352" s="108"/>
      <c r="FPT352" s="19"/>
      <c r="FPU352" s="19"/>
      <c r="FPV352" s="25"/>
      <c r="FPW352" s="19"/>
      <c r="FPX352" s="12"/>
      <c r="FPY352" s="7"/>
      <c r="FPZ352" s="7"/>
      <c r="FQA352" s="7"/>
      <c r="FQB352" s="7"/>
      <c r="FQC352" s="14"/>
      <c r="FQD352" s="10"/>
      <c r="FQE352" s="133"/>
      <c r="FQF352" s="108"/>
      <c r="FQG352" s="19"/>
      <c r="FQH352" s="19"/>
      <c r="FQI352" s="25"/>
      <c r="FQJ352" s="19"/>
      <c r="FQK352" s="12"/>
      <c r="FQL352" s="7"/>
      <c r="FQM352" s="7"/>
      <c r="FQN352" s="7"/>
      <c r="FQO352" s="7"/>
      <c r="FQP352" s="14"/>
      <c r="FQQ352" s="10"/>
      <c r="FQR352" s="133"/>
      <c r="FQS352" s="108"/>
      <c r="FQT352" s="19"/>
      <c r="FQU352" s="19"/>
      <c r="FQV352" s="25"/>
      <c r="FQW352" s="19"/>
      <c r="FQX352" s="12"/>
      <c r="FQY352" s="7"/>
      <c r="FQZ352" s="7"/>
      <c r="FRA352" s="7"/>
      <c r="FRB352" s="7"/>
      <c r="FRC352" s="14"/>
      <c r="FRD352" s="10"/>
      <c r="FRE352" s="133"/>
      <c r="FRF352" s="108"/>
      <c r="FRG352" s="19"/>
      <c r="FRH352" s="19"/>
      <c r="FRI352" s="25"/>
      <c r="FRJ352" s="19"/>
      <c r="FRK352" s="12"/>
      <c r="FRL352" s="7"/>
      <c r="FRM352" s="7"/>
      <c r="FRN352" s="7"/>
      <c r="FRO352" s="7"/>
      <c r="FRP352" s="14"/>
      <c r="FRQ352" s="10"/>
      <c r="FRR352" s="133"/>
      <c r="FRS352" s="108"/>
      <c r="FRT352" s="19"/>
      <c r="FRU352" s="19"/>
      <c r="FRV352" s="25"/>
      <c r="FRW352" s="19"/>
      <c r="FRX352" s="12"/>
      <c r="FRY352" s="7"/>
      <c r="FRZ352" s="7"/>
      <c r="FSA352" s="7"/>
      <c r="FSB352" s="7"/>
      <c r="FSC352" s="14"/>
      <c r="FSD352" s="10"/>
      <c r="FSE352" s="133"/>
      <c r="FSF352" s="108"/>
      <c r="FSG352" s="19"/>
      <c r="FSH352" s="19"/>
      <c r="FSI352" s="25"/>
      <c r="FSJ352" s="19"/>
      <c r="FSK352" s="12"/>
      <c r="FSL352" s="7"/>
      <c r="FSM352" s="7"/>
      <c r="FSN352" s="7"/>
      <c r="FSO352" s="7"/>
      <c r="FSP352" s="14"/>
      <c r="FSQ352" s="10"/>
      <c r="FSR352" s="133"/>
      <c r="FSS352" s="108"/>
      <c r="FST352" s="19"/>
      <c r="FSU352" s="19"/>
      <c r="FSV352" s="25"/>
      <c r="FSW352" s="19"/>
      <c r="FSX352" s="12"/>
      <c r="FSY352" s="7"/>
      <c r="FSZ352" s="7"/>
      <c r="FTA352" s="7"/>
      <c r="FTB352" s="7"/>
      <c r="FTC352" s="14"/>
      <c r="FTD352" s="10"/>
      <c r="FTE352" s="133"/>
      <c r="FTF352" s="108"/>
      <c r="FTG352" s="19"/>
      <c r="FTH352" s="19"/>
      <c r="FTI352" s="25"/>
      <c r="FTJ352" s="19"/>
      <c r="FTK352" s="12"/>
      <c r="FTL352" s="7"/>
      <c r="FTM352" s="7"/>
      <c r="FTN352" s="7"/>
      <c r="FTO352" s="7"/>
      <c r="FTP352" s="14"/>
      <c r="FTQ352" s="10"/>
      <c r="FTR352" s="133"/>
      <c r="FTS352" s="108"/>
      <c r="FTT352" s="19"/>
      <c r="FTU352" s="19"/>
      <c r="FTV352" s="25"/>
      <c r="FTW352" s="19"/>
      <c r="FTX352" s="12"/>
      <c r="FTY352" s="7"/>
      <c r="FTZ352" s="7"/>
      <c r="FUA352" s="7"/>
      <c r="FUB352" s="7"/>
      <c r="FUC352" s="14"/>
      <c r="FUD352" s="10"/>
      <c r="FUE352" s="133"/>
      <c r="FUF352" s="108"/>
      <c r="FUG352" s="19"/>
      <c r="FUH352" s="19"/>
      <c r="FUI352" s="25"/>
      <c r="FUJ352" s="19"/>
      <c r="FUK352" s="12"/>
      <c r="FUL352" s="7"/>
      <c r="FUM352" s="7"/>
      <c r="FUN352" s="7"/>
      <c r="FUO352" s="7"/>
      <c r="FUP352" s="14"/>
      <c r="FUQ352" s="10"/>
      <c r="FUR352" s="133"/>
      <c r="FUS352" s="108"/>
      <c r="FUT352" s="19"/>
      <c r="FUU352" s="19"/>
      <c r="FUV352" s="25"/>
      <c r="FUW352" s="19"/>
      <c r="FUX352" s="12"/>
      <c r="FUY352" s="7"/>
      <c r="FUZ352" s="7"/>
      <c r="FVA352" s="7"/>
      <c r="FVB352" s="7"/>
      <c r="FVC352" s="14"/>
      <c r="FVD352" s="10"/>
      <c r="FVE352" s="133"/>
      <c r="FVF352" s="108"/>
      <c r="FVG352" s="19"/>
      <c r="FVH352" s="19"/>
      <c r="FVI352" s="25"/>
      <c r="FVJ352" s="19"/>
      <c r="FVK352" s="12"/>
      <c r="FVL352" s="7"/>
      <c r="FVM352" s="7"/>
      <c r="FVN352" s="7"/>
      <c r="FVO352" s="7"/>
      <c r="FVP352" s="14"/>
      <c r="FVQ352" s="10"/>
      <c r="FVR352" s="133"/>
      <c r="FVS352" s="108"/>
      <c r="FVT352" s="19"/>
      <c r="FVU352" s="19"/>
      <c r="FVV352" s="25"/>
      <c r="FVW352" s="19"/>
      <c r="FVX352" s="12"/>
      <c r="FVY352" s="7"/>
      <c r="FVZ352" s="7"/>
      <c r="FWA352" s="7"/>
      <c r="FWB352" s="7"/>
      <c r="FWC352" s="14"/>
      <c r="FWD352" s="10"/>
      <c r="FWE352" s="133"/>
      <c r="FWF352" s="108"/>
      <c r="FWG352" s="19"/>
      <c r="FWH352" s="19"/>
      <c r="FWI352" s="25"/>
      <c r="FWJ352" s="19"/>
      <c r="FWK352" s="12"/>
      <c r="FWL352" s="7"/>
      <c r="FWM352" s="7"/>
      <c r="FWN352" s="7"/>
      <c r="FWO352" s="7"/>
      <c r="FWP352" s="14"/>
      <c r="FWQ352" s="10"/>
      <c r="FWR352" s="133"/>
      <c r="FWS352" s="108"/>
      <c r="FWT352" s="19"/>
      <c r="FWU352" s="19"/>
      <c r="FWV352" s="25"/>
      <c r="FWW352" s="19"/>
      <c r="FWX352" s="12"/>
      <c r="FWY352" s="7"/>
      <c r="FWZ352" s="7"/>
      <c r="FXA352" s="7"/>
      <c r="FXB352" s="7"/>
      <c r="FXC352" s="14"/>
      <c r="FXD352" s="10"/>
      <c r="FXE352" s="133"/>
      <c r="FXF352" s="108"/>
      <c r="FXG352" s="19"/>
      <c r="FXH352" s="19"/>
      <c r="FXI352" s="25"/>
      <c r="FXJ352" s="19"/>
      <c r="FXK352" s="12"/>
      <c r="FXL352" s="7"/>
      <c r="FXM352" s="7"/>
      <c r="FXN352" s="7"/>
      <c r="FXO352" s="7"/>
      <c r="FXP352" s="14"/>
      <c r="FXQ352" s="10"/>
      <c r="FXR352" s="133"/>
      <c r="FXS352" s="108"/>
      <c r="FXT352" s="19"/>
      <c r="FXU352" s="19"/>
      <c r="FXV352" s="25"/>
      <c r="FXW352" s="19"/>
      <c r="FXX352" s="12"/>
      <c r="FXY352" s="7"/>
      <c r="FXZ352" s="7"/>
      <c r="FYA352" s="7"/>
      <c r="FYB352" s="7"/>
      <c r="FYC352" s="14"/>
      <c r="FYD352" s="10"/>
      <c r="FYE352" s="133"/>
      <c r="FYF352" s="108"/>
      <c r="FYG352" s="19"/>
      <c r="FYH352" s="19"/>
      <c r="FYI352" s="25"/>
      <c r="FYJ352" s="19"/>
      <c r="FYK352" s="12"/>
      <c r="FYL352" s="7"/>
      <c r="FYM352" s="7"/>
      <c r="FYN352" s="7"/>
      <c r="FYO352" s="7"/>
      <c r="FYP352" s="14"/>
      <c r="FYQ352" s="10"/>
      <c r="FYR352" s="133"/>
      <c r="FYS352" s="108"/>
      <c r="FYT352" s="19"/>
      <c r="FYU352" s="19"/>
      <c r="FYV352" s="25"/>
      <c r="FYW352" s="19"/>
      <c r="FYX352" s="12"/>
      <c r="FYY352" s="7"/>
      <c r="FYZ352" s="7"/>
      <c r="FZA352" s="7"/>
      <c r="FZB352" s="7"/>
      <c r="FZC352" s="14"/>
      <c r="FZD352" s="10"/>
      <c r="FZE352" s="133"/>
      <c r="FZF352" s="108"/>
      <c r="FZG352" s="19"/>
      <c r="FZH352" s="19"/>
      <c r="FZI352" s="25"/>
      <c r="FZJ352" s="19"/>
      <c r="FZK352" s="12"/>
      <c r="FZL352" s="7"/>
      <c r="FZM352" s="7"/>
      <c r="FZN352" s="7"/>
      <c r="FZO352" s="7"/>
      <c r="FZP352" s="14"/>
      <c r="FZQ352" s="10"/>
      <c r="FZR352" s="133"/>
      <c r="FZS352" s="108"/>
      <c r="FZT352" s="19"/>
      <c r="FZU352" s="19"/>
      <c r="FZV352" s="25"/>
      <c r="FZW352" s="19"/>
      <c r="FZX352" s="12"/>
      <c r="FZY352" s="7"/>
      <c r="FZZ352" s="7"/>
      <c r="GAA352" s="7"/>
      <c r="GAB352" s="7"/>
      <c r="GAC352" s="14"/>
      <c r="GAD352" s="10"/>
      <c r="GAE352" s="133"/>
      <c r="GAF352" s="108"/>
      <c r="GAG352" s="19"/>
      <c r="GAH352" s="19"/>
      <c r="GAI352" s="25"/>
      <c r="GAJ352" s="19"/>
      <c r="GAK352" s="12"/>
      <c r="GAL352" s="7"/>
      <c r="GAM352" s="7"/>
      <c r="GAN352" s="7"/>
      <c r="GAO352" s="7"/>
      <c r="GAP352" s="14"/>
      <c r="GAQ352" s="10"/>
      <c r="GAR352" s="133"/>
      <c r="GAS352" s="108"/>
      <c r="GAT352" s="19"/>
      <c r="GAU352" s="19"/>
      <c r="GAV352" s="25"/>
      <c r="GAW352" s="19"/>
      <c r="GAX352" s="12"/>
      <c r="GAY352" s="7"/>
      <c r="GAZ352" s="7"/>
      <c r="GBA352" s="7"/>
      <c r="GBB352" s="7"/>
      <c r="GBC352" s="14"/>
      <c r="GBD352" s="10"/>
      <c r="GBE352" s="133"/>
      <c r="GBF352" s="108"/>
      <c r="GBG352" s="19"/>
      <c r="GBH352" s="19"/>
      <c r="GBI352" s="25"/>
      <c r="GBJ352" s="19"/>
      <c r="GBK352" s="12"/>
      <c r="GBL352" s="7"/>
      <c r="GBM352" s="7"/>
      <c r="GBN352" s="7"/>
      <c r="GBO352" s="7"/>
      <c r="GBP352" s="14"/>
      <c r="GBQ352" s="10"/>
      <c r="GBR352" s="133"/>
      <c r="GBS352" s="108"/>
      <c r="GBT352" s="19"/>
      <c r="GBU352" s="19"/>
      <c r="GBV352" s="25"/>
      <c r="GBW352" s="19"/>
      <c r="GBX352" s="12"/>
      <c r="GBY352" s="7"/>
      <c r="GBZ352" s="7"/>
      <c r="GCA352" s="7"/>
      <c r="GCB352" s="7"/>
      <c r="GCC352" s="14"/>
      <c r="GCD352" s="10"/>
      <c r="GCE352" s="133"/>
      <c r="GCF352" s="108"/>
      <c r="GCG352" s="19"/>
      <c r="GCH352" s="19"/>
      <c r="GCI352" s="25"/>
      <c r="GCJ352" s="19"/>
      <c r="GCK352" s="12"/>
      <c r="GCL352" s="7"/>
      <c r="GCM352" s="7"/>
      <c r="GCN352" s="7"/>
      <c r="GCO352" s="7"/>
      <c r="GCP352" s="14"/>
      <c r="GCQ352" s="10"/>
      <c r="GCR352" s="133"/>
      <c r="GCS352" s="108"/>
      <c r="GCT352" s="19"/>
      <c r="GCU352" s="19"/>
      <c r="GCV352" s="25"/>
      <c r="GCW352" s="19"/>
      <c r="GCX352" s="12"/>
      <c r="GCY352" s="7"/>
      <c r="GCZ352" s="7"/>
      <c r="GDA352" s="7"/>
      <c r="GDB352" s="7"/>
      <c r="GDC352" s="14"/>
      <c r="GDD352" s="10"/>
      <c r="GDE352" s="133"/>
      <c r="GDF352" s="108"/>
      <c r="GDG352" s="19"/>
      <c r="GDH352" s="19"/>
      <c r="GDI352" s="25"/>
      <c r="GDJ352" s="19"/>
      <c r="GDK352" s="12"/>
      <c r="GDL352" s="7"/>
      <c r="GDM352" s="7"/>
      <c r="GDN352" s="7"/>
      <c r="GDO352" s="7"/>
      <c r="GDP352" s="14"/>
      <c r="GDQ352" s="10"/>
      <c r="GDR352" s="133"/>
      <c r="GDS352" s="108"/>
      <c r="GDT352" s="19"/>
      <c r="GDU352" s="19"/>
      <c r="GDV352" s="25"/>
      <c r="GDW352" s="19"/>
      <c r="GDX352" s="12"/>
      <c r="GDY352" s="7"/>
      <c r="GDZ352" s="7"/>
      <c r="GEA352" s="7"/>
      <c r="GEB352" s="7"/>
      <c r="GEC352" s="14"/>
      <c r="GED352" s="10"/>
      <c r="GEE352" s="133"/>
      <c r="GEF352" s="108"/>
      <c r="GEG352" s="19"/>
      <c r="GEH352" s="19"/>
      <c r="GEI352" s="25"/>
      <c r="GEJ352" s="19"/>
      <c r="GEK352" s="12"/>
      <c r="GEL352" s="7"/>
      <c r="GEM352" s="7"/>
      <c r="GEN352" s="7"/>
      <c r="GEO352" s="7"/>
      <c r="GEP352" s="14"/>
      <c r="GEQ352" s="10"/>
      <c r="GER352" s="133"/>
      <c r="GES352" s="108"/>
      <c r="GET352" s="19"/>
      <c r="GEU352" s="19"/>
      <c r="GEV352" s="25"/>
      <c r="GEW352" s="19"/>
      <c r="GEX352" s="12"/>
      <c r="GEY352" s="7"/>
      <c r="GEZ352" s="7"/>
      <c r="GFA352" s="7"/>
      <c r="GFB352" s="7"/>
      <c r="GFC352" s="14"/>
      <c r="GFD352" s="10"/>
      <c r="GFE352" s="133"/>
      <c r="GFF352" s="108"/>
      <c r="GFG352" s="19"/>
      <c r="GFH352" s="19"/>
      <c r="GFI352" s="25"/>
      <c r="GFJ352" s="19"/>
      <c r="GFK352" s="12"/>
      <c r="GFL352" s="7"/>
      <c r="GFM352" s="7"/>
      <c r="GFN352" s="7"/>
      <c r="GFO352" s="7"/>
      <c r="GFP352" s="14"/>
      <c r="GFQ352" s="10"/>
      <c r="GFR352" s="133"/>
      <c r="GFS352" s="108"/>
      <c r="GFT352" s="19"/>
      <c r="GFU352" s="19"/>
      <c r="GFV352" s="25"/>
      <c r="GFW352" s="19"/>
      <c r="GFX352" s="12"/>
      <c r="GFY352" s="7"/>
      <c r="GFZ352" s="7"/>
      <c r="GGA352" s="7"/>
      <c r="GGB352" s="7"/>
      <c r="GGC352" s="14"/>
      <c r="GGD352" s="10"/>
      <c r="GGE352" s="133"/>
      <c r="GGF352" s="108"/>
      <c r="GGG352" s="19"/>
      <c r="GGH352" s="19"/>
      <c r="GGI352" s="25"/>
      <c r="GGJ352" s="19"/>
      <c r="GGK352" s="12"/>
      <c r="GGL352" s="7"/>
      <c r="GGM352" s="7"/>
      <c r="GGN352" s="7"/>
      <c r="GGO352" s="7"/>
      <c r="GGP352" s="14"/>
      <c r="GGQ352" s="10"/>
      <c r="GGR352" s="133"/>
      <c r="GGS352" s="108"/>
      <c r="GGT352" s="19"/>
      <c r="GGU352" s="19"/>
      <c r="GGV352" s="25"/>
      <c r="GGW352" s="19"/>
      <c r="GGX352" s="12"/>
      <c r="GGY352" s="7"/>
      <c r="GGZ352" s="7"/>
      <c r="GHA352" s="7"/>
      <c r="GHB352" s="7"/>
      <c r="GHC352" s="14"/>
      <c r="GHD352" s="10"/>
      <c r="GHE352" s="133"/>
      <c r="GHF352" s="108"/>
      <c r="GHG352" s="19"/>
      <c r="GHH352" s="19"/>
      <c r="GHI352" s="25"/>
      <c r="GHJ352" s="19"/>
      <c r="GHK352" s="12"/>
      <c r="GHL352" s="7"/>
      <c r="GHM352" s="7"/>
      <c r="GHN352" s="7"/>
      <c r="GHO352" s="7"/>
      <c r="GHP352" s="14"/>
      <c r="GHQ352" s="10"/>
      <c r="GHR352" s="133"/>
      <c r="GHS352" s="108"/>
      <c r="GHT352" s="19"/>
      <c r="GHU352" s="19"/>
      <c r="GHV352" s="25"/>
      <c r="GHW352" s="19"/>
      <c r="GHX352" s="12"/>
      <c r="GHY352" s="7"/>
      <c r="GHZ352" s="7"/>
      <c r="GIA352" s="7"/>
      <c r="GIB352" s="7"/>
      <c r="GIC352" s="14"/>
      <c r="GID352" s="10"/>
      <c r="GIE352" s="133"/>
      <c r="GIF352" s="108"/>
      <c r="GIG352" s="19"/>
      <c r="GIH352" s="19"/>
      <c r="GII352" s="25"/>
      <c r="GIJ352" s="19"/>
      <c r="GIK352" s="12"/>
      <c r="GIL352" s="7"/>
      <c r="GIM352" s="7"/>
      <c r="GIN352" s="7"/>
      <c r="GIO352" s="7"/>
      <c r="GIP352" s="14"/>
      <c r="GIQ352" s="10"/>
      <c r="GIR352" s="133"/>
      <c r="GIS352" s="108"/>
      <c r="GIT352" s="19"/>
      <c r="GIU352" s="19"/>
      <c r="GIV352" s="25"/>
      <c r="GIW352" s="19"/>
      <c r="GIX352" s="12"/>
      <c r="GIY352" s="7"/>
      <c r="GIZ352" s="7"/>
      <c r="GJA352" s="7"/>
      <c r="GJB352" s="7"/>
      <c r="GJC352" s="14"/>
      <c r="GJD352" s="10"/>
      <c r="GJE352" s="133"/>
      <c r="GJF352" s="108"/>
      <c r="GJG352" s="19"/>
      <c r="GJH352" s="19"/>
      <c r="GJI352" s="25"/>
      <c r="GJJ352" s="19"/>
      <c r="GJK352" s="12"/>
      <c r="GJL352" s="7"/>
      <c r="GJM352" s="7"/>
      <c r="GJN352" s="7"/>
      <c r="GJO352" s="7"/>
      <c r="GJP352" s="14"/>
      <c r="GJQ352" s="10"/>
      <c r="GJR352" s="133"/>
      <c r="GJS352" s="108"/>
      <c r="GJT352" s="19"/>
      <c r="GJU352" s="19"/>
      <c r="GJV352" s="25"/>
      <c r="GJW352" s="19"/>
      <c r="GJX352" s="12"/>
      <c r="GJY352" s="7"/>
      <c r="GJZ352" s="7"/>
      <c r="GKA352" s="7"/>
      <c r="GKB352" s="7"/>
      <c r="GKC352" s="14"/>
      <c r="GKD352" s="10"/>
      <c r="GKE352" s="133"/>
      <c r="GKF352" s="108"/>
      <c r="GKG352" s="19"/>
      <c r="GKH352" s="19"/>
      <c r="GKI352" s="25"/>
      <c r="GKJ352" s="19"/>
      <c r="GKK352" s="12"/>
      <c r="GKL352" s="7"/>
      <c r="GKM352" s="7"/>
      <c r="GKN352" s="7"/>
      <c r="GKO352" s="7"/>
      <c r="GKP352" s="14"/>
      <c r="GKQ352" s="10"/>
      <c r="GKR352" s="133"/>
      <c r="GKS352" s="108"/>
      <c r="GKT352" s="19"/>
      <c r="GKU352" s="19"/>
      <c r="GKV352" s="25"/>
      <c r="GKW352" s="19"/>
      <c r="GKX352" s="12"/>
      <c r="GKY352" s="7"/>
      <c r="GKZ352" s="7"/>
      <c r="GLA352" s="7"/>
      <c r="GLB352" s="7"/>
      <c r="GLC352" s="14"/>
      <c r="GLD352" s="10"/>
      <c r="GLE352" s="133"/>
      <c r="GLF352" s="108"/>
      <c r="GLG352" s="19"/>
      <c r="GLH352" s="19"/>
      <c r="GLI352" s="25"/>
      <c r="GLJ352" s="19"/>
      <c r="GLK352" s="12"/>
      <c r="GLL352" s="7"/>
      <c r="GLM352" s="7"/>
      <c r="GLN352" s="7"/>
      <c r="GLO352" s="7"/>
      <c r="GLP352" s="14"/>
      <c r="GLQ352" s="10"/>
      <c r="GLR352" s="133"/>
      <c r="GLS352" s="108"/>
      <c r="GLT352" s="19"/>
      <c r="GLU352" s="19"/>
      <c r="GLV352" s="25"/>
      <c r="GLW352" s="19"/>
      <c r="GLX352" s="12"/>
      <c r="GLY352" s="7"/>
      <c r="GLZ352" s="7"/>
      <c r="GMA352" s="7"/>
      <c r="GMB352" s="7"/>
      <c r="GMC352" s="14"/>
      <c r="GMD352" s="10"/>
      <c r="GME352" s="133"/>
      <c r="GMF352" s="108"/>
      <c r="GMG352" s="19"/>
      <c r="GMH352" s="19"/>
      <c r="GMI352" s="25"/>
      <c r="GMJ352" s="19"/>
      <c r="GMK352" s="12"/>
      <c r="GML352" s="7"/>
      <c r="GMM352" s="7"/>
      <c r="GMN352" s="7"/>
      <c r="GMO352" s="7"/>
      <c r="GMP352" s="14"/>
      <c r="GMQ352" s="10"/>
      <c r="GMR352" s="133"/>
      <c r="GMS352" s="108"/>
      <c r="GMT352" s="19"/>
      <c r="GMU352" s="19"/>
      <c r="GMV352" s="25"/>
      <c r="GMW352" s="19"/>
      <c r="GMX352" s="12"/>
      <c r="GMY352" s="7"/>
      <c r="GMZ352" s="7"/>
      <c r="GNA352" s="7"/>
      <c r="GNB352" s="7"/>
      <c r="GNC352" s="14"/>
      <c r="GND352" s="10"/>
      <c r="GNE352" s="133"/>
      <c r="GNF352" s="108"/>
      <c r="GNG352" s="19"/>
      <c r="GNH352" s="19"/>
      <c r="GNI352" s="25"/>
      <c r="GNJ352" s="19"/>
      <c r="GNK352" s="12"/>
      <c r="GNL352" s="7"/>
      <c r="GNM352" s="7"/>
      <c r="GNN352" s="7"/>
      <c r="GNO352" s="7"/>
      <c r="GNP352" s="14"/>
      <c r="GNQ352" s="10"/>
      <c r="GNR352" s="133"/>
      <c r="GNS352" s="108"/>
      <c r="GNT352" s="19"/>
      <c r="GNU352" s="19"/>
      <c r="GNV352" s="25"/>
      <c r="GNW352" s="19"/>
      <c r="GNX352" s="12"/>
      <c r="GNY352" s="7"/>
      <c r="GNZ352" s="7"/>
      <c r="GOA352" s="7"/>
      <c r="GOB352" s="7"/>
      <c r="GOC352" s="14"/>
      <c r="GOD352" s="10"/>
      <c r="GOE352" s="133"/>
      <c r="GOF352" s="108"/>
      <c r="GOG352" s="19"/>
      <c r="GOH352" s="19"/>
      <c r="GOI352" s="25"/>
      <c r="GOJ352" s="19"/>
      <c r="GOK352" s="12"/>
      <c r="GOL352" s="7"/>
      <c r="GOM352" s="7"/>
      <c r="GON352" s="7"/>
      <c r="GOO352" s="7"/>
      <c r="GOP352" s="14"/>
      <c r="GOQ352" s="10"/>
      <c r="GOR352" s="133"/>
      <c r="GOS352" s="108"/>
      <c r="GOT352" s="19"/>
      <c r="GOU352" s="19"/>
      <c r="GOV352" s="25"/>
      <c r="GOW352" s="19"/>
      <c r="GOX352" s="12"/>
      <c r="GOY352" s="7"/>
      <c r="GOZ352" s="7"/>
      <c r="GPA352" s="7"/>
      <c r="GPB352" s="7"/>
      <c r="GPC352" s="14"/>
      <c r="GPD352" s="10"/>
      <c r="GPE352" s="133"/>
      <c r="GPF352" s="108"/>
      <c r="GPG352" s="19"/>
      <c r="GPH352" s="19"/>
      <c r="GPI352" s="25"/>
      <c r="GPJ352" s="19"/>
      <c r="GPK352" s="12"/>
      <c r="GPL352" s="7"/>
      <c r="GPM352" s="7"/>
      <c r="GPN352" s="7"/>
      <c r="GPO352" s="7"/>
      <c r="GPP352" s="14"/>
      <c r="GPQ352" s="10"/>
      <c r="GPR352" s="133"/>
      <c r="GPS352" s="108"/>
      <c r="GPT352" s="19"/>
      <c r="GPU352" s="19"/>
      <c r="GPV352" s="25"/>
      <c r="GPW352" s="19"/>
      <c r="GPX352" s="12"/>
      <c r="GPY352" s="7"/>
      <c r="GPZ352" s="7"/>
      <c r="GQA352" s="7"/>
      <c r="GQB352" s="7"/>
      <c r="GQC352" s="14"/>
      <c r="GQD352" s="10"/>
      <c r="GQE352" s="133"/>
      <c r="GQF352" s="108"/>
      <c r="GQG352" s="19"/>
      <c r="GQH352" s="19"/>
      <c r="GQI352" s="25"/>
      <c r="GQJ352" s="19"/>
      <c r="GQK352" s="12"/>
      <c r="GQL352" s="7"/>
      <c r="GQM352" s="7"/>
      <c r="GQN352" s="7"/>
      <c r="GQO352" s="7"/>
      <c r="GQP352" s="14"/>
      <c r="GQQ352" s="10"/>
      <c r="GQR352" s="133"/>
      <c r="GQS352" s="108"/>
      <c r="GQT352" s="19"/>
      <c r="GQU352" s="19"/>
      <c r="GQV352" s="25"/>
      <c r="GQW352" s="19"/>
      <c r="GQX352" s="12"/>
      <c r="GQY352" s="7"/>
      <c r="GQZ352" s="7"/>
      <c r="GRA352" s="7"/>
      <c r="GRB352" s="7"/>
      <c r="GRC352" s="14"/>
      <c r="GRD352" s="10"/>
      <c r="GRE352" s="133"/>
      <c r="GRF352" s="108"/>
      <c r="GRG352" s="19"/>
      <c r="GRH352" s="19"/>
      <c r="GRI352" s="25"/>
      <c r="GRJ352" s="19"/>
      <c r="GRK352" s="12"/>
      <c r="GRL352" s="7"/>
      <c r="GRM352" s="7"/>
      <c r="GRN352" s="7"/>
      <c r="GRO352" s="7"/>
      <c r="GRP352" s="14"/>
      <c r="GRQ352" s="10"/>
      <c r="GRR352" s="133"/>
      <c r="GRS352" s="108"/>
      <c r="GRT352" s="19"/>
      <c r="GRU352" s="19"/>
      <c r="GRV352" s="25"/>
      <c r="GRW352" s="19"/>
      <c r="GRX352" s="12"/>
      <c r="GRY352" s="7"/>
      <c r="GRZ352" s="7"/>
      <c r="GSA352" s="7"/>
      <c r="GSB352" s="7"/>
      <c r="GSC352" s="14"/>
      <c r="GSD352" s="10"/>
      <c r="GSE352" s="133"/>
      <c r="GSF352" s="108"/>
      <c r="GSG352" s="19"/>
      <c r="GSH352" s="19"/>
      <c r="GSI352" s="25"/>
      <c r="GSJ352" s="19"/>
      <c r="GSK352" s="12"/>
      <c r="GSL352" s="7"/>
      <c r="GSM352" s="7"/>
      <c r="GSN352" s="7"/>
      <c r="GSO352" s="7"/>
      <c r="GSP352" s="14"/>
      <c r="GSQ352" s="10"/>
      <c r="GSR352" s="133"/>
      <c r="GSS352" s="108"/>
      <c r="GST352" s="19"/>
      <c r="GSU352" s="19"/>
      <c r="GSV352" s="25"/>
      <c r="GSW352" s="19"/>
      <c r="GSX352" s="12"/>
      <c r="GSY352" s="7"/>
      <c r="GSZ352" s="7"/>
      <c r="GTA352" s="7"/>
      <c r="GTB352" s="7"/>
      <c r="GTC352" s="14"/>
      <c r="GTD352" s="10"/>
      <c r="GTE352" s="133"/>
      <c r="GTF352" s="108"/>
      <c r="GTG352" s="19"/>
      <c r="GTH352" s="19"/>
      <c r="GTI352" s="25"/>
      <c r="GTJ352" s="19"/>
      <c r="GTK352" s="12"/>
      <c r="GTL352" s="7"/>
      <c r="GTM352" s="7"/>
      <c r="GTN352" s="7"/>
      <c r="GTO352" s="7"/>
      <c r="GTP352" s="14"/>
      <c r="GTQ352" s="10"/>
      <c r="GTR352" s="133"/>
      <c r="GTS352" s="108"/>
      <c r="GTT352" s="19"/>
      <c r="GTU352" s="19"/>
      <c r="GTV352" s="25"/>
      <c r="GTW352" s="19"/>
      <c r="GTX352" s="12"/>
      <c r="GTY352" s="7"/>
      <c r="GTZ352" s="7"/>
      <c r="GUA352" s="7"/>
      <c r="GUB352" s="7"/>
      <c r="GUC352" s="14"/>
      <c r="GUD352" s="10"/>
      <c r="GUE352" s="133"/>
      <c r="GUF352" s="108"/>
      <c r="GUG352" s="19"/>
      <c r="GUH352" s="19"/>
      <c r="GUI352" s="25"/>
      <c r="GUJ352" s="19"/>
      <c r="GUK352" s="12"/>
      <c r="GUL352" s="7"/>
      <c r="GUM352" s="7"/>
      <c r="GUN352" s="7"/>
      <c r="GUO352" s="7"/>
      <c r="GUP352" s="14"/>
      <c r="GUQ352" s="10"/>
      <c r="GUR352" s="133"/>
      <c r="GUS352" s="108"/>
      <c r="GUT352" s="19"/>
      <c r="GUU352" s="19"/>
      <c r="GUV352" s="25"/>
      <c r="GUW352" s="19"/>
      <c r="GUX352" s="12"/>
      <c r="GUY352" s="7"/>
      <c r="GUZ352" s="7"/>
      <c r="GVA352" s="7"/>
      <c r="GVB352" s="7"/>
      <c r="GVC352" s="14"/>
      <c r="GVD352" s="10"/>
      <c r="GVE352" s="133"/>
      <c r="GVF352" s="108"/>
      <c r="GVG352" s="19"/>
      <c r="GVH352" s="19"/>
      <c r="GVI352" s="25"/>
      <c r="GVJ352" s="19"/>
      <c r="GVK352" s="12"/>
      <c r="GVL352" s="7"/>
      <c r="GVM352" s="7"/>
      <c r="GVN352" s="7"/>
      <c r="GVO352" s="7"/>
      <c r="GVP352" s="14"/>
      <c r="GVQ352" s="10"/>
      <c r="GVR352" s="133"/>
      <c r="GVS352" s="108"/>
      <c r="GVT352" s="19"/>
      <c r="GVU352" s="19"/>
      <c r="GVV352" s="25"/>
      <c r="GVW352" s="19"/>
      <c r="GVX352" s="12"/>
      <c r="GVY352" s="7"/>
      <c r="GVZ352" s="7"/>
      <c r="GWA352" s="7"/>
      <c r="GWB352" s="7"/>
      <c r="GWC352" s="14"/>
      <c r="GWD352" s="10"/>
      <c r="GWE352" s="133"/>
      <c r="GWF352" s="108"/>
      <c r="GWG352" s="19"/>
      <c r="GWH352" s="19"/>
      <c r="GWI352" s="25"/>
      <c r="GWJ352" s="19"/>
      <c r="GWK352" s="12"/>
      <c r="GWL352" s="7"/>
      <c r="GWM352" s="7"/>
      <c r="GWN352" s="7"/>
      <c r="GWO352" s="7"/>
      <c r="GWP352" s="14"/>
      <c r="GWQ352" s="10"/>
      <c r="GWR352" s="133"/>
      <c r="GWS352" s="108"/>
      <c r="GWT352" s="19"/>
      <c r="GWU352" s="19"/>
      <c r="GWV352" s="25"/>
      <c r="GWW352" s="19"/>
      <c r="GWX352" s="12"/>
      <c r="GWY352" s="7"/>
      <c r="GWZ352" s="7"/>
      <c r="GXA352" s="7"/>
      <c r="GXB352" s="7"/>
      <c r="GXC352" s="14"/>
      <c r="GXD352" s="10"/>
      <c r="GXE352" s="133"/>
      <c r="GXF352" s="108"/>
      <c r="GXG352" s="19"/>
      <c r="GXH352" s="19"/>
      <c r="GXI352" s="25"/>
      <c r="GXJ352" s="19"/>
      <c r="GXK352" s="12"/>
      <c r="GXL352" s="7"/>
      <c r="GXM352" s="7"/>
      <c r="GXN352" s="7"/>
      <c r="GXO352" s="7"/>
      <c r="GXP352" s="14"/>
      <c r="GXQ352" s="10"/>
      <c r="GXR352" s="133"/>
      <c r="GXS352" s="108"/>
      <c r="GXT352" s="19"/>
      <c r="GXU352" s="19"/>
      <c r="GXV352" s="25"/>
      <c r="GXW352" s="19"/>
      <c r="GXX352" s="12"/>
      <c r="GXY352" s="7"/>
      <c r="GXZ352" s="7"/>
      <c r="GYA352" s="7"/>
      <c r="GYB352" s="7"/>
      <c r="GYC352" s="14"/>
      <c r="GYD352" s="10"/>
      <c r="GYE352" s="133"/>
      <c r="GYF352" s="108"/>
      <c r="GYG352" s="19"/>
      <c r="GYH352" s="19"/>
      <c r="GYI352" s="25"/>
      <c r="GYJ352" s="19"/>
      <c r="GYK352" s="12"/>
      <c r="GYL352" s="7"/>
      <c r="GYM352" s="7"/>
      <c r="GYN352" s="7"/>
      <c r="GYO352" s="7"/>
      <c r="GYP352" s="14"/>
      <c r="GYQ352" s="10"/>
      <c r="GYR352" s="133"/>
      <c r="GYS352" s="108"/>
      <c r="GYT352" s="19"/>
      <c r="GYU352" s="19"/>
      <c r="GYV352" s="25"/>
      <c r="GYW352" s="19"/>
      <c r="GYX352" s="12"/>
      <c r="GYY352" s="7"/>
      <c r="GYZ352" s="7"/>
      <c r="GZA352" s="7"/>
      <c r="GZB352" s="7"/>
      <c r="GZC352" s="14"/>
      <c r="GZD352" s="10"/>
      <c r="GZE352" s="133"/>
      <c r="GZF352" s="108"/>
      <c r="GZG352" s="19"/>
      <c r="GZH352" s="19"/>
      <c r="GZI352" s="25"/>
      <c r="GZJ352" s="19"/>
      <c r="GZK352" s="12"/>
      <c r="GZL352" s="7"/>
      <c r="GZM352" s="7"/>
      <c r="GZN352" s="7"/>
      <c r="GZO352" s="7"/>
      <c r="GZP352" s="14"/>
      <c r="GZQ352" s="10"/>
      <c r="GZR352" s="133"/>
      <c r="GZS352" s="108"/>
      <c r="GZT352" s="19"/>
      <c r="GZU352" s="19"/>
      <c r="GZV352" s="25"/>
      <c r="GZW352" s="19"/>
      <c r="GZX352" s="12"/>
      <c r="GZY352" s="7"/>
      <c r="GZZ352" s="7"/>
      <c r="HAA352" s="7"/>
      <c r="HAB352" s="7"/>
      <c r="HAC352" s="14"/>
      <c r="HAD352" s="10"/>
      <c r="HAE352" s="133"/>
      <c r="HAF352" s="108"/>
      <c r="HAG352" s="19"/>
      <c r="HAH352" s="19"/>
      <c r="HAI352" s="25"/>
      <c r="HAJ352" s="19"/>
      <c r="HAK352" s="12"/>
      <c r="HAL352" s="7"/>
      <c r="HAM352" s="7"/>
      <c r="HAN352" s="7"/>
      <c r="HAO352" s="7"/>
      <c r="HAP352" s="14"/>
      <c r="HAQ352" s="10"/>
      <c r="HAR352" s="133"/>
      <c r="HAS352" s="108"/>
      <c r="HAT352" s="19"/>
      <c r="HAU352" s="19"/>
      <c r="HAV352" s="25"/>
      <c r="HAW352" s="19"/>
      <c r="HAX352" s="12"/>
      <c r="HAY352" s="7"/>
      <c r="HAZ352" s="7"/>
      <c r="HBA352" s="7"/>
      <c r="HBB352" s="7"/>
      <c r="HBC352" s="14"/>
      <c r="HBD352" s="10"/>
      <c r="HBE352" s="133"/>
      <c r="HBF352" s="108"/>
      <c r="HBG352" s="19"/>
      <c r="HBH352" s="19"/>
      <c r="HBI352" s="25"/>
      <c r="HBJ352" s="19"/>
      <c r="HBK352" s="12"/>
      <c r="HBL352" s="7"/>
      <c r="HBM352" s="7"/>
      <c r="HBN352" s="7"/>
      <c r="HBO352" s="7"/>
      <c r="HBP352" s="14"/>
      <c r="HBQ352" s="10"/>
      <c r="HBR352" s="133"/>
      <c r="HBS352" s="108"/>
      <c r="HBT352" s="19"/>
      <c r="HBU352" s="19"/>
      <c r="HBV352" s="25"/>
      <c r="HBW352" s="19"/>
      <c r="HBX352" s="12"/>
      <c r="HBY352" s="7"/>
      <c r="HBZ352" s="7"/>
      <c r="HCA352" s="7"/>
      <c r="HCB352" s="7"/>
      <c r="HCC352" s="14"/>
      <c r="HCD352" s="10"/>
      <c r="HCE352" s="133"/>
      <c r="HCF352" s="108"/>
      <c r="HCG352" s="19"/>
      <c r="HCH352" s="19"/>
      <c r="HCI352" s="25"/>
      <c r="HCJ352" s="19"/>
      <c r="HCK352" s="12"/>
      <c r="HCL352" s="7"/>
      <c r="HCM352" s="7"/>
      <c r="HCN352" s="7"/>
      <c r="HCO352" s="7"/>
      <c r="HCP352" s="14"/>
      <c r="HCQ352" s="10"/>
      <c r="HCR352" s="133"/>
      <c r="HCS352" s="108"/>
      <c r="HCT352" s="19"/>
      <c r="HCU352" s="19"/>
      <c r="HCV352" s="25"/>
      <c r="HCW352" s="19"/>
      <c r="HCX352" s="12"/>
      <c r="HCY352" s="7"/>
      <c r="HCZ352" s="7"/>
      <c r="HDA352" s="7"/>
      <c r="HDB352" s="7"/>
      <c r="HDC352" s="14"/>
      <c r="HDD352" s="10"/>
      <c r="HDE352" s="133"/>
      <c r="HDF352" s="108"/>
      <c r="HDG352" s="19"/>
      <c r="HDH352" s="19"/>
      <c r="HDI352" s="25"/>
      <c r="HDJ352" s="19"/>
      <c r="HDK352" s="12"/>
      <c r="HDL352" s="7"/>
      <c r="HDM352" s="7"/>
      <c r="HDN352" s="7"/>
      <c r="HDO352" s="7"/>
      <c r="HDP352" s="14"/>
      <c r="HDQ352" s="10"/>
      <c r="HDR352" s="133"/>
      <c r="HDS352" s="108"/>
      <c r="HDT352" s="19"/>
      <c r="HDU352" s="19"/>
      <c r="HDV352" s="25"/>
      <c r="HDW352" s="19"/>
      <c r="HDX352" s="12"/>
      <c r="HDY352" s="7"/>
      <c r="HDZ352" s="7"/>
      <c r="HEA352" s="7"/>
      <c r="HEB352" s="7"/>
      <c r="HEC352" s="14"/>
      <c r="HED352" s="10"/>
      <c r="HEE352" s="133"/>
      <c r="HEF352" s="108"/>
      <c r="HEG352" s="19"/>
      <c r="HEH352" s="19"/>
      <c r="HEI352" s="25"/>
      <c r="HEJ352" s="19"/>
      <c r="HEK352" s="12"/>
      <c r="HEL352" s="7"/>
      <c r="HEM352" s="7"/>
      <c r="HEN352" s="7"/>
      <c r="HEO352" s="7"/>
      <c r="HEP352" s="14"/>
      <c r="HEQ352" s="10"/>
      <c r="HER352" s="133"/>
      <c r="HES352" s="108"/>
      <c r="HET352" s="19"/>
      <c r="HEU352" s="19"/>
      <c r="HEV352" s="25"/>
      <c r="HEW352" s="19"/>
      <c r="HEX352" s="12"/>
      <c r="HEY352" s="7"/>
      <c r="HEZ352" s="7"/>
      <c r="HFA352" s="7"/>
      <c r="HFB352" s="7"/>
      <c r="HFC352" s="14"/>
      <c r="HFD352" s="10"/>
      <c r="HFE352" s="133"/>
      <c r="HFF352" s="108"/>
      <c r="HFG352" s="19"/>
      <c r="HFH352" s="19"/>
      <c r="HFI352" s="25"/>
      <c r="HFJ352" s="19"/>
      <c r="HFK352" s="12"/>
      <c r="HFL352" s="7"/>
      <c r="HFM352" s="7"/>
      <c r="HFN352" s="7"/>
      <c r="HFO352" s="7"/>
      <c r="HFP352" s="14"/>
      <c r="HFQ352" s="10"/>
      <c r="HFR352" s="133"/>
      <c r="HFS352" s="108"/>
      <c r="HFT352" s="19"/>
      <c r="HFU352" s="19"/>
      <c r="HFV352" s="25"/>
      <c r="HFW352" s="19"/>
      <c r="HFX352" s="12"/>
      <c r="HFY352" s="7"/>
      <c r="HFZ352" s="7"/>
      <c r="HGA352" s="7"/>
      <c r="HGB352" s="7"/>
      <c r="HGC352" s="14"/>
      <c r="HGD352" s="10"/>
      <c r="HGE352" s="133"/>
      <c r="HGF352" s="108"/>
      <c r="HGG352" s="19"/>
      <c r="HGH352" s="19"/>
      <c r="HGI352" s="25"/>
      <c r="HGJ352" s="19"/>
      <c r="HGK352" s="12"/>
      <c r="HGL352" s="7"/>
      <c r="HGM352" s="7"/>
      <c r="HGN352" s="7"/>
      <c r="HGO352" s="7"/>
      <c r="HGP352" s="14"/>
      <c r="HGQ352" s="10"/>
      <c r="HGR352" s="133"/>
      <c r="HGS352" s="108"/>
      <c r="HGT352" s="19"/>
      <c r="HGU352" s="19"/>
      <c r="HGV352" s="25"/>
      <c r="HGW352" s="19"/>
      <c r="HGX352" s="12"/>
      <c r="HGY352" s="7"/>
      <c r="HGZ352" s="7"/>
      <c r="HHA352" s="7"/>
      <c r="HHB352" s="7"/>
      <c r="HHC352" s="14"/>
      <c r="HHD352" s="10"/>
      <c r="HHE352" s="133"/>
      <c r="HHF352" s="108"/>
      <c r="HHG352" s="19"/>
      <c r="HHH352" s="19"/>
      <c r="HHI352" s="25"/>
      <c r="HHJ352" s="19"/>
      <c r="HHK352" s="12"/>
      <c r="HHL352" s="7"/>
      <c r="HHM352" s="7"/>
      <c r="HHN352" s="7"/>
      <c r="HHO352" s="7"/>
      <c r="HHP352" s="14"/>
      <c r="HHQ352" s="10"/>
      <c r="HHR352" s="133"/>
      <c r="HHS352" s="108"/>
      <c r="HHT352" s="19"/>
      <c r="HHU352" s="19"/>
      <c r="HHV352" s="25"/>
      <c r="HHW352" s="19"/>
      <c r="HHX352" s="12"/>
      <c r="HHY352" s="7"/>
      <c r="HHZ352" s="7"/>
      <c r="HIA352" s="7"/>
      <c r="HIB352" s="7"/>
      <c r="HIC352" s="14"/>
      <c r="HID352" s="10"/>
      <c r="HIE352" s="133"/>
      <c r="HIF352" s="108"/>
      <c r="HIG352" s="19"/>
      <c r="HIH352" s="19"/>
      <c r="HII352" s="25"/>
      <c r="HIJ352" s="19"/>
      <c r="HIK352" s="12"/>
      <c r="HIL352" s="7"/>
      <c r="HIM352" s="7"/>
      <c r="HIN352" s="7"/>
      <c r="HIO352" s="7"/>
      <c r="HIP352" s="14"/>
      <c r="HIQ352" s="10"/>
      <c r="HIR352" s="133"/>
      <c r="HIS352" s="108"/>
      <c r="HIT352" s="19"/>
      <c r="HIU352" s="19"/>
      <c r="HIV352" s="25"/>
      <c r="HIW352" s="19"/>
      <c r="HIX352" s="12"/>
      <c r="HIY352" s="7"/>
      <c r="HIZ352" s="7"/>
      <c r="HJA352" s="7"/>
      <c r="HJB352" s="7"/>
      <c r="HJC352" s="14"/>
      <c r="HJD352" s="10"/>
      <c r="HJE352" s="133"/>
      <c r="HJF352" s="108"/>
      <c r="HJG352" s="19"/>
      <c r="HJH352" s="19"/>
      <c r="HJI352" s="25"/>
      <c r="HJJ352" s="19"/>
      <c r="HJK352" s="12"/>
      <c r="HJL352" s="7"/>
      <c r="HJM352" s="7"/>
      <c r="HJN352" s="7"/>
      <c r="HJO352" s="7"/>
      <c r="HJP352" s="14"/>
      <c r="HJQ352" s="10"/>
      <c r="HJR352" s="133"/>
      <c r="HJS352" s="108"/>
      <c r="HJT352" s="19"/>
      <c r="HJU352" s="19"/>
      <c r="HJV352" s="25"/>
      <c r="HJW352" s="19"/>
      <c r="HJX352" s="12"/>
      <c r="HJY352" s="7"/>
      <c r="HJZ352" s="7"/>
      <c r="HKA352" s="7"/>
      <c r="HKB352" s="7"/>
      <c r="HKC352" s="14"/>
      <c r="HKD352" s="10"/>
      <c r="HKE352" s="133"/>
      <c r="HKF352" s="108"/>
      <c r="HKG352" s="19"/>
      <c r="HKH352" s="19"/>
      <c r="HKI352" s="25"/>
      <c r="HKJ352" s="19"/>
      <c r="HKK352" s="12"/>
      <c r="HKL352" s="7"/>
      <c r="HKM352" s="7"/>
      <c r="HKN352" s="7"/>
      <c r="HKO352" s="7"/>
      <c r="HKP352" s="14"/>
      <c r="HKQ352" s="10"/>
      <c r="HKR352" s="133"/>
      <c r="HKS352" s="108"/>
      <c r="HKT352" s="19"/>
      <c r="HKU352" s="19"/>
      <c r="HKV352" s="25"/>
      <c r="HKW352" s="19"/>
      <c r="HKX352" s="12"/>
      <c r="HKY352" s="7"/>
      <c r="HKZ352" s="7"/>
      <c r="HLA352" s="7"/>
      <c r="HLB352" s="7"/>
      <c r="HLC352" s="14"/>
      <c r="HLD352" s="10"/>
      <c r="HLE352" s="133"/>
      <c r="HLF352" s="108"/>
      <c r="HLG352" s="19"/>
      <c r="HLH352" s="19"/>
      <c r="HLI352" s="25"/>
      <c r="HLJ352" s="19"/>
      <c r="HLK352" s="12"/>
      <c r="HLL352" s="7"/>
      <c r="HLM352" s="7"/>
      <c r="HLN352" s="7"/>
      <c r="HLO352" s="7"/>
      <c r="HLP352" s="14"/>
      <c r="HLQ352" s="10"/>
      <c r="HLR352" s="133"/>
      <c r="HLS352" s="108"/>
      <c r="HLT352" s="19"/>
      <c r="HLU352" s="19"/>
      <c r="HLV352" s="25"/>
      <c r="HLW352" s="19"/>
      <c r="HLX352" s="12"/>
      <c r="HLY352" s="7"/>
      <c r="HLZ352" s="7"/>
      <c r="HMA352" s="7"/>
      <c r="HMB352" s="7"/>
      <c r="HMC352" s="14"/>
      <c r="HMD352" s="10"/>
      <c r="HME352" s="133"/>
      <c r="HMF352" s="108"/>
      <c r="HMG352" s="19"/>
      <c r="HMH352" s="19"/>
      <c r="HMI352" s="25"/>
      <c r="HMJ352" s="19"/>
      <c r="HMK352" s="12"/>
      <c r="HML352" s="7"/>
      <c r="HMM352" s="7"/>
      <c r="HMN352" s="7"/>
      <c r="HMO352" s="7"/>
      <c r="HMP352" s="14"/>
      <c r="HMQ352" s="10"/>
      <c r="HMR352" s="133"/>
      <c r="HMS352" s="108"/>
      <c r="HMT352" s="19"/>
      <c r="HMU352" s="19"/>
      <c r="HMV352" s="25"/>
      <c r="HMW352" s="19"/>
      <c r="HMX352" s="12"/>
      <c r="HMY352" s="7"/>
      <c r="HMZ352" s="7"/>
      <c r="HNA352" s="7"/>
      <c r="HNB352" s="7"/>
      <c r="HNC352" s="14"/>
      <c r="HND352" s="10"/>
      <c r="HNE352" s="133"/>
      <c r="HNF352" s="108"/>
      <c r="HNG352" s="19"/>
      <c r="HNH352" s="19"/>
      <c r="HNI352" s="25"/>
      <c r="HNJ352" s="19"/>
      <c r="HNK352" s="12"/>
      <c r="HNL352" s="7"/>
      <c r="HNM352" s="7"/>
      <c r="HNN352" s="7"/>
      <c r="HNO352" s="7"/>
      <c r="HNP352" s="14"/>
      <c r="HNQ352" s="10"/>
      <c r="HNR352" s="133"/>
      <c r="HNS352" s="108"/>
      <c r="HNT352" s="19"/>
      <c r="HNU352" s="19"/>
      <c r="HNV352" s="25"/>
      <c r="HNW352" s="19"/>
      <c r="HNX352" s="12"/>
      <c r="HNY352" s="7"/>
      <c r="HNZ352" s="7"/>
      <c r="HOA352" s="7"/>
      <c r="HOB352" s="7"/>
      <c r="HOC352" s="14"/>
      <c r="HOD352" s="10"/>
      <c r="HOE352" s="133"/>
      <c r="HOF352" s="108"/>
      <c r="HOG352" s="19"/>
      <c r="HOH352" s="19"/>
      <c r="HOI352" s="25"/>
      <c r="HOJ352" s="19"/>
      <c r="HOK352" s="12"/>
      <c r="HOL352" s="7"/>
      <c r="HOM352" s="7"/>
      <c r="HON352" s="7"/>
      <c r="HOO352" s="7"/>
      <c r="HOP352" s="14"/>
      <c r="HOQ352" s="10"/>
      <c r="HOR352" s="133"/>
      <c r="HOS352" s="108"/>
      <c r="HOT352" s="19"/>
      <c r="HOU352" s="19"/>
      <c r="HOV352" s="25"/>
      <c r="HOW352" s="19"/>
      <c r="HOX352" s="12"/>
      <c r="HOY352" s="7"/>
      <c r="HOZ352" s="7"/>
      <c r="HPA352" s="7"/>
      <c r="HPB352" s="7"/>
      <c r="HPC352" s="14"/>
      <c r="HPD352" s="10"/>
      <c r="HPE352" s="133"/>
      <c r="HPF352" s="108"/>
      <c r="HPG352" s="19"/>
      <c r="HPH352" s="19"/>
      <c r="HPI352" s="25"/>
      <c r="HPJ352" s="19"/>
      <c r="HPK352" s="12"/>
      <c r="HPL352" s="7"/>
      <c r="HPM352" s="7"/>
      <c r="HPN352" s="7"/>
      <c r="HPO352" s="7"/>
      <c r="HPP352" s="14"/>
      <c r="HPQ352" s="10"/>
      <c r="HPR352" s="133"/>
      <c r="HPS352" s="108"/>
      <c r="HPT352" s="19"/>
      <c r="HPU352" s="19"/>
      <c r="HPV352" s="25"/>
      <c r="HPW352" s="19"/>
      <c r="HPX352" s="12"/>
      <c r="HPY352" s="7"/>
      <c r="HPZ352" s="7"/>
      <c r="HQA352" s="7"/>
      <c r="HQB352" s="7"/>
      <c r="HQC352" s="14"/>
      <c r="HQD352" s="10"/>
      <c r="HQE352" s="133"/>
      <c r="HQF352" s="108"/>
      <c r="HQG352" s="19"/>
      <c r="HQH352" s="19"/>
      <c r="HQI352" s="25"/>
      <c r="HQJ352" s="19"/>
      <c r="HQK352" s="12"/>
      <c r="HQL352" s="7"/>
      <c r="HQM352" s="7"/>
      <c r="HQN352" s="7"/>
      <c r="HQO352" s="7"/>
      <c r="HQP352" s="14"/>
      <c r="HQQ352" s="10"/>
      <c r="HQR352" s="133"/>
      <c r="HQS352" s="108"/>
      <c r="HQT352" s="19"/>
      <c r="HQU352" s="19"/>
      <c r="HQV352" s="25"/>
      <c r="HQW352" s="19"/>
      <c r="HQX352" s="12"/>
      <c r="HQY352" s="7"/>
      <c r="HQZ352" s="7"/>
      <c r="HRA352" s="7"/>
      <c r="HRB352" s="7"/>
      <c r="HRC352" s="14"/>
      <c r="HRD352" s="10"/>
      <c r="HRE352" s="133"/>
      <c r="HRF352" s="108"/>
      <c r="HRG352" s="19"/>
      <c r="HRH352" s="19"/>
      <c r="HRI352" s="25"/>
      <c r="HRJ352" s="19"/>
      <c r="HRK352" s="12"/>
      <c r="HRL352" s="7"/>
      <c r="HRM352" s="7"/>
      <c r="HRN352" s="7"/>
      <c r="HRO352" s="7"/>
      <c r="HRP352" s="14"/>
      <c r="HRQ352" s="10"/>
      <c r="HRR352" s="133"/>
      <c r="HRS352" s="108"/>
      <c r="HRT352" s="19"/>
      <c r="HRU352" s="19"/>
      <c r="HRV352" s="25"/>
      <c r="HRW352" s="19"/>
      <c r="HRX352" s="12"/>
      <c r="HRY352" s="7"/>
      <c r="HRZ352" s="7"/>
      <c r="HSA352" s="7"/>
      <c r="HSB352" s="7"/>
      <c r="HSC352" s="14"/>
      <c r="HSD352" s="10"/>
      <c r="HSE352" s="133"/>
      <c r="HSF352" s="108"/>
      <c r="HSG352" s="19"/>
      <c r="HSH352" s="19"/>
      <c r="HSI352" s="25"/>
      <c r="HSJ352" s="19"/>
      <c r="HSK352" s="12"/>
      <c r="HSL352" s="7"/>
      <c r="HSM352" s="7"/>
      <c r="HSN352" s="7"/>
      <c r="HSO352" s="7"/>
      <c r="HSP352" s="14"/>
      <c r="HSQ352" s="10"/>
      <c r="HSR352" s="133"/>
      <c r="HSS352" s="108"/>
      <c r="HST352" s="19"/>
      <c r="HSU352" s="19"/>
      <c r="HSV352" s="25"/>
      <c r="HSW352" s="19"/>
      <c r="HSX352" s="12"/>
      <c r="HSY352" s="7"/>
      <c r="HSZ352" s="7"/>
      <c r="HTA352" s="7"/>
      <c r="HTB352" s="7"/>
      <c r="HTC352" s="14"/>
      <c r="HTD352" s="10"/>
      <c r="HTE352" s="133"/>
      <c r="HTF352" s="108"/>
      <c r="HTG352" s="19"/>
      <c r="HTH352" s="19"/>
      <c r="HTI352" s="25"/>
      <c r="HTJ352" s="19"/>
      <c r="HTK352" s="12"/>
      <c r="HTL352" s="7"/>
      <c r="HTM352" s="7"/>
      <c r="HTN352" s="7"/>
      <c r="HTO352" s="7"/>
      <c r="HTP352" s="14"/>
      <c r="HTQ352" s="10"/>
      <c r="HTR352" s="133"/>
      <c r="HTS352" s="108"/>
      <c r="HTT352" s="19"/>
      <c r="HTU352" s="19"/>
      <c r="HTV352" s="25"/>
      <c r="HTW352" s="19"/>
      <c r="HTX352" s="12"/>
      <c r="HTY352" s="7"/>
      <c r="HTZ352" s="7"/>
      <c r="HUA352" s="7"/>
      <c r="HUB352" s="7"/>
      <c r="HUC352" s="14"/>
      <c r="HUD352" s="10"/>
      <c r="HUE352" s="133"/>
      <c r="HUF352" s="108"/>
      <c r="HUG352" s="19"/>
      <c r="HUH352" s="19"/>
      <c r="HUI352" s="25"/>
      <c r="HUJ352" s="19"/>
      <c r="HUK352" s="12"/>
      <c r="HUL352" s="7"/>
      <c r="HUM352" s="7"/>
      <c r="HUN352" s="7"/>
      <c r="HUO352" s="7"/>
      <c r="HUP352" s="14"/>
      <c r="HUQ352" s="10"/>
      <c r="HUR352" s="133"/>
      <c r="HUS352" s="108"/>
      <c r="HUT352" s="19"/>
      <c r="HUU352" s="19"/>
      <c r="HUV352" s="25"/>
      <c r="HUW352" s="19"/>
      <c r="HUX352" s="12"/>
      <c r="HUY352" s="7"/>
      <c r="HUZ352" s="7"/>
      <c r="HVA352" s="7"/>
      <c r="HVB352" s="7"/>
      <c r="HVC352" s="14"/>
      <c r="HVD352" s="10"/>
      <c r="HVE352" s="133"/>
      <c r="HVF352" s="108"/>
      <c r="HVG352" s="19"/>
      <c r="HVH352" s="19"/>
      <c r="HVI352" s="25"/>
      <c r="HVJ352" s="19"/>
      <c r="HVK352" s="12"/>
      <c r="HVL352" s="7"/>
      <c r="HVM352" s="7"/>
      <c r="HVN352" s="7"/>
      <c r="HVO352" s="7"/>
      <c r="HVP352" s="14"/>
      <c r="HVQ352" s="10"/>
      <c r="HVR352" s="133"/>
      <c r="HVS352" s="108"/>
      <c r="HVT352" s="19"/>
      <c r="HVU352" s="19"/>
      <c r="HVV352" s="25"/>
      <c r="HVW352" s="19"/>
      <c r="HVX352" s="12"/>
      <c r="HVY352" s="7"/>
      <c r="HVZ352" s="7"/>
      <c r="HWA352" s="7"/>
      <c r="HWB352" s="7"/>
      <c r="HWC352" s="14"/>
      <c r="HWD352" s="10"/>
      <c r="HWE352" s="133"/>
      <c r="HWF352" s="108"/>
      <c r="HWG352" s="19"/>
      <c r="HWH352" s="19"/>
      <c r="HWI352" s="25"/>
      <c r="HWJ352" s="19"/>
      <c r="HWK352" s="12"/>
      <c r="HWL352" s="7"/>
      <c r="HWM352" s="7"/>
      <c r="HWN352" s="7"/>
      <c r="HWO352" s="7"/>
      <c r="HWP352" s="14"/>
      <c r="HWQ352" s="10"/>
      <c r="HWR352" s="133"/>
      <c r="HWS352" s="108"/>
      <c r="HWT352" s="19"/>
      <c r="HWU352" s="19"/>
      <c r="HWV352" s="25"/>
      <c r="HWW352" s="19"/>
      <c r="HWX352" s="12"/>
      <c r="HWY352" s="7"/>
      <c r="HWZ352" s="7"/>
      <c r="HXA352" s="7"/>
      <c r="HXB352" s="7"/>
      <c r="HXC352" s="14"/>
      <c r="HXD352" s="10"/>
      <c r="HXE352" s="133"/>
      <c r="HXF352" s="108"/>
      <c r="HXG352" s="19"/>
      <c r="HXH352" s="19"/>
      <c r="HXI352" s="25"/>
      <c r="HXJ352" s="19"/>
      <c r="HXK352" s="12"/>
      <c r="HXL352" s="7"/>
      <c r="HXM352" s="7"/>
      <c r="HXN352" s="7"/>
      <c r="HXO352" s="7"/>
      <c r="HXP352" s="14"/>
      <c r="HXQ352" s="10"/>
      <c r="HXR352" s="133"/>
      <c r="HXS352" s="108"/>
      <c r="HXT352" s="19"/>
      <c r="HXU352" s="19"/>
      <c r="HXV352" s="25"/>
      <c r="HXW352" s="19"/>
      <c r="HXX352" s="12"/>
      <c r="HXY352" s="7"/>
      <c r="HXZ352" s="7"/>
      <c r="HYA352" s="7"/>
      <c r="HYB352" s="7"/>
      <c r="HYC352" s="14"/>
      <c r="HYD352" s="10"/>
      <c r="HYE352" s="133"/>
      <c r="HYF352" s="108"/>
      <c r="HYG352" s="19"/>
      <c r="HYH352" s="19"/>
      <c r="HYI352" s="25"/>
      <c r="HYJ352" s="19"/>
      <c r="HYK352" s="12"/>
      <c r="HYL352" s="7"/>
      <c r="HYM352" s="7"/>
      <c r="HYN352" s="7"/>
      <c r="HYO352" s="7"/>
      <c r="HYP352" s="14"/>
      <c r="HYQ352" s="10"/>
      <c r="HYR352" s="133"/>
      <c r="HYS352" s="108"/>
      <c r="HYT352" s="19"/>
      <c r="HYU352" s="19"/>
      <c r="HYV352" s="25"/>
      <c r="HYW352" s="19"/>
      <c r="HYX352" s="12"/>
      <c r="HYY352" s="7"/>
      <c r="HYZ352" s="7"/>
      <c r="HZA352" s="7"/>
      <c r="HZB352" s="7"/>
      <c r="HZC352" s="14"/>
      <c r="HZD352" s="10"/>
      <c r="HZE352" s="133"/>
      <c r="HZF352" s="108"/>
      <c r="HZG352" s="19"/>
      <c r="HZH352" s="19"/>
      <c r="HZI352" s="25"/>
      <c r="HZJ352" s="19"/>
      <c r="HZK352" s="12"/>
      <c r="HZL352" s="7"/>
      <c r="HZM352" s="7"/>
      <c r="HZN352" s="7"/>
      <c r="HZO352" s="7"/>
      <c r="HZP352" s="14"/>
      <c r="HZQ352" s="10"/>
      <c r="HZR352" s="133"/>
      <c r="HZS352" s="108"/>
      <c r="HZT352" s="19"/>
      <c r="HZU352" s="19"/>
      <c r="HZV352" s="25"/>
      <c r="HZW352" s="19"/>
      <c r="HZX352" s="12"/>
      <c r="HZY352" s="7"/>
      <c r="HZZ352" s="7"/>
      <c r="IAA352" s="7"/>
      <c r="IAB352" s="7"/>
      <c r="IAC352" s="14"/>
      <c r="IAD352" s="10"/>
      <c r="IAE352" s="133"/>
      <c r="IAF352" s="108"/>
      <c r="IAG352" s="19"/>
      <c r="IAH352" s="19"/>
      <c r="IAI352" s="25"/>
      <c r="IAJ352" s="19"/>
      <c r="IAK352" s="12"/>
      <c r="IAL352" s="7"/>
      <c r="IAM352" s="7"/>
      <c r="IAN352" s="7"/>
      <c r="IAO352" s="7"/>
      <c r="IAP352" s="14"/>
      <c r="IAQ352" s="10"/>
      <c r="IAR352" s="133"/>
      <c r="IAS352" s="108"/>
      <c r="IAT352" s="19"/>
      <c r="IAU352" s="19"/>
      <c r="IAV352" s="25"/>
      <c r="IAW352" s="19"/>
      <c r="IAX352" s="12"/>
      <c r="IAY352" s="7"/>
      <c r="IAZ352" s="7"/>
      <c r="IBA352" s="7"/>
      <c r="IBB352" s="7"/>
      <c r="IBC352" s="14"/>
      <c r="IBD352" s="10"/>
      <c r="IBE352" s="133"/>
      <c r="IBF352" s="108"/>
      <c r="IBG352" s="19"/>
      <c r="IBH352" s="19"/>
      <c r="IBI352" s="25"/>
      <c r="IBJ352" s="19"/>
      <c r="IBK352" s="12"/>
      <c r="IBL352" s="7"/>
      <c r="IBM352" s="7"/>
      <c r="IBN352" s="7"/>
      <c r="IBO352" s="7"/>
      <c r="IBP352" s="14"/>
      <c r="IBQ352" s="10"/>
      <c r="IBR352" s="133"/>
      <c r="IBS352" s="108"/>
      <c r="IBT352" s="19"/>
      <c r="IBU352" s="19"/>
      <c r="IBV352" s="25"/>
      <c r="IBW352" s="19"/>
      <c r="IBX352" s="12"/>
      <c r="IBY352" s="7"/>
      <c r="IBZ352" s="7"/>
      <c r="ICA352" s="7"/>
      <c r="ICB352" s="7"/>
      <c r="ICC352" s="14"/>
      <c r="ICD352" s="10"/>
      <c r="ICE352" s="133"/>
      <c r="ICF352" s="108"/>
      <c r="ICG352" s="19"/>
      <c r="ICH352" s="19"/>
      <c r="ICI352" s="25"/>
      <c r="ICJ352" s="19"/>
      <c r="ICK352" s="12"/>
      <c r="ICL352" s="7"/>
      <c r="ICM352" s="7"/>
      <c r="ICN352" s="7"/>
      <c r="ICO352" s="7"/>
      <c r="ICP352" s="14"/>
      <c r="ICQ352" s="10"/>
      <c r="ICR352" s="133"/>
      <c r="ICS352" s="108"/>
      <c r="ICT352" s="19"/>
      <c r="ICU352" s="19"/>
      <c r="ICV352" s="25"/>
      <c r="ICW352" s="19"/>
      <c r="ICX352" s="12"/>
      <c r="ICY352" s="7"/>
      <c r="ICZ352" s="7"/>
      <c r="IDA352" s="7"/>
      <c r="IDB352" s="7"/>
      <c r="IDC352" s="14"/>
      <c r="IDD352" s="10"/>
      <c r="IDE352" s="133"/>
      <c r="IDF352" s="108"/>
      <c r="IDG352" s="19"/>
      <c r="IDH352" s="19"/>
      <c r="IDI352" s="25"/>
      <c r="IDJ352" s="19"/>
      <c r="IDK352" s="12"/>
      <c r="IDL352" s="7"/>
      <c r="IDM352" s="7"/>
      <c r="IDN352" s="7"/>
      <c r="IDO352" s="7"/>
      <c r="IDP352" s="14"/>
      <c r="IDQ352" s="10"/>
      <c r="IDR352" s="133"/>
      <c r="IDS352" s="108"/>
      <c r="IDT352" s="19"/>
      <c r="IDU352" s="19"/>
      <c r="IDV352" s="25"/>
      <c r="IDW352" s="19"/>
      <c r="IDX352" s="12"/>
      <c r="IDY352" s="7"/>
      <c r="IDZ352" s="7"/>
      <c r="IEA352" s="7"/>
      <c r="IEB352" s="7"/>
      <c r="IEC352" s="14"/>
      <c r="IED352" s="10"/>
      <c r="IEE352" s="133"/>
      <c r="IEF352" s="108"/>
      <c r="IEG352" s="19"/>
      <c r="IEH352" s="19"/>
      <c r="IEI352" s="25"/>
      <c r="IEJ352" s="19"/>
      <c r="IEK352" s="12"/>
      <c r="IEL352" s="7"/>
      <c r="IEM352" s="7"/>
      <c r="IEN352" s="7"/>
      <c r="IEO352" s="7"/>
      <c r="IEP352" s="14"/>
      <c r="IEQ352" s="10"/>
      <c r="IER352" s="133"/>
      <c r="IES352" s="108"/>
      <c r="IET352" s="19"/>
      <c r="IEU352" s="19"/>
      <c r="IEV352" s="25"/>
      <c r="IEW352" s="19"/>
      <c r="IEX352" s="12"/>
      <c r="IEY352" s="7"/>
      <c r="IEZ352" s="7"/>
      <c r="IFA352" s="7"/>
      <c r="IFB352" s="7"/>
      <c r="IFC352" s="14"/>
      <c r="IFD352" s="10"/>
      <c r="IFE352" s="133"/>
      <c r="IFF352" s="108"/>
      <c r="IFG352" s="19"/>
      <c r="IFH352" s="19"/>
      <c r="IFI352" s="25"/>
      <c r="IFJ352" s="19"/>
      <c r="IFK352" s="12"/>
      <c r="IFL352" s="7"/>
      <c r="IFM352" s="7"/>
      <c r="IFN352" s="7"/>
      <c r="IFO352" s="7"/>
      <c r="IFP352" s="14"/>
      <c r="IFQ352" s="10"/>
      <c r="IFR352" s="133"/>
      <c r="IFS352" s="108"/>
      <c r="IFT352" s="19"/>
      <c r="IFU352" s="19"/>
      <c r="IFV352" s="25"/>
      <c r="IFW352" s="19"/>
      <c r="IFX352" s="12"/>
      <c r="IFY352" s="7"/>
      <c r="IFZ352" s="7"/>
      <c r="IGA352" s="7"/>
      <c r="IGB352" s="7"/>
      <c r="IGC352" s="14"/>
      <c r="IGD352" s="10"/>
      <c r="IGE352" s="133"/>
      <c r="IGF352" s="108"/>
      <c r="IGG352" s="19"/>
      <c r="IGH352" s="19"/>
      <c r="IGI352" s="25"/>
      <c r="IGJ352" s="19"/>
      <c r="IGK352" s="12"/>
      <c r="IGL352" s="7"/>
      <c r="IGM352" s="7"/>
      <c r="IGN352" s="7"/>
      <c r="IGO352" s="7"/>
      <c r="IGP352" s="14"/>
      <c r="IGQ352" s="10"/>
      <c r="IGR352" s="133"/>
      <c r="IGS352" s="108"/>
      <c r="IGT352" s="19"/>
      <c r="IGU352" s="19"/>
      <c r="IGV352" s="25"/>
      <c r="IGW352" s="19"/>
      <c r="IGX352" s="12"/>
      <c r="IGY352" s="7"/>
      <c r="IGZ352" s="7"/>
      <c r="IHA352" s="7"/>
      <c r="IHB352" s="7"/>
      <c r="IHC352" s="14"/>
      <c r="IHD352" s="10"/>
      <c r="IHE352" s="133"/>
      <c r="IHF352" s="108"/>
      <c r="IHG352" s="19"/>
      <c r="IHH352" s="19"/>
      <c r="IHI352" s="25"/>
      <c r="IHJ352" s="19"/>
      <c r="IHK352" s="12"/>
      <c r="IHL352" s="7"/>
      <c r="IHM352" s="7"/>
      <c r="IHN352" s="7"/>
      <c r="IHO352" s="7"/>
      <c r="IHP352" s="14"/>
      <c r="IHQ352" s="10"/>
      <c r="IHR352" s="133"/>
      <c r="IHS352" s="108"/>
      <c r="IHT352" s="19"/>
      <c r="IHU352" s="19"/>
      <c r="IHV352" s="25"/>
      <c r="IHW352" s="19"/>
      <c r="IHX352" s="12"/>
      <c r="IHY352" s="7"/>
      <c r="IHZ352" s="7"/>
      <c r="IIA352" s="7"/>
      <c r="IIB352" s="7"/>
      <c r="IIC352" s="14"/>
      <c r="IID352" s="10"/>
      <c r="IIE352" s="133"/>
      <c r="IIF352" s="108"/>
      <c r="IIG352" s="19"/>
      <c r="IIH352" s="19"/>
      <c r="III352" s="25"/>
      <c r="IIJ352" s="19"/>
      <c r="IIK352" s="12"/>
      <c r="IIL352" s="7"/>
      <c r="IIM352" s="7"/>
      <c r="IIN352" s="7"/>
      <c r="IIO352" s="7"/>
      <c r="IIP352" s="14"/>
      <c r="IIQ352" s="10"/>
      <c r="IIR352" s="133"/>
      <c r="IIS352" s="108"/>
      <c r="IIT352" s="19"/>
      <c r="IIU352" s="19"/>
      <c r="IIV352" s="25"/>
      <c r="IIW352" s="19"/>
      <c r="IIX352" s="12"/>
      <c r="IIY352" s="7"/>
      <c r="IIZ352" s="7"/>
      <c r="IJA352" s="7"/>
      <c r="IJB352" s="7"/>
      <c r="IJC352" s="14"/>
      <c r="IJD352" s="10"/>
      <c r="IJE352" s="133"/>
      <c r="IJF352" s="108"/>
      <c r="IJG352" s="19"/>
      <c r="IJH352" s="19"/>
      <c r="IJI352" s="25"/>
      <c r="IJJ352" s="19"/>
      <c r="IJK352" s="12"/>
      <c r="IJL352" s="7"/>
      <c r="IJM352" s="7"/>
      <c r="IJN352" s="7"/>
      <c r="IJO352" s="7"/>
      <c r="IJP352" s="14"/>
      <c r="IJQ352" s="10"/>
      <c r="IJR352" s="133"/>
      <c r="IJS352" s="108"/>
      <c r="IJT352" s="19"/>
      <c r="IJU352" s="19"/>
      <c r="IJV352" s="25"/>
      <c r="IJW352" s="19"/>
      <c r="IJX352" s="12"/>
      <c r="IJY352" s="7"/>
      <c r="IJZ352" s="7"/>
      <c r="IKA352" s="7"/>
      <c r="IKB352" s="7"/>
      <c r="IKC352" s="14"/>
      <c r="IKD352" s="10"/>
      <c r="IKE352" s="133"/>
      <c r="IKF352" s="108"/>
      <c r="IKG352" s="19"/>
      <c r="IKH352" s="19"/>
      <c r="IKI352" s="25"/>
      <c r="IKJ352" s="19"/>
      <c r="IKK352" s="12"/>
      <c r="IKL352" s="7"/>
      <c r="IKM352" s="7"/>
      <c r="IKN352" s="7"/>
      <c r="IKO352" s="7"/>
      <c r="IKP352" s="14"/>
      <c r="IKQ352" s="10"/>
      <c r="IKR352" s="133"/>
      <c r="IKS352" s="108"/>
      <c r="IKT352" s="19"/>
      <c r="IKU352" s="19"/>
      <c r="IKV352" s="25"/>
      <c r="IKW352" s="19"/>
      <c r="IKX352" s="12"/>
      <c r="IKY352" s="7"/>
      <c r="IKZ352" s="7"/>
      <c r="ILA352" s="7"/>
      <c r="ILB352" s="7"/>
      <c r="ILC352" s="14"/>
      <c r="ILD352" s="10"/>
      <c r="ILE352" s="133"/>
      <c r="ILF352" s="108"/>
      <c r="ILG352" s="19"/>
      <c r="ILH352" s="19"/>
      <c r="ILI352" s="25"/>
      <c r="ILJ352" s="19"/>
      <c r="ILK352" s="12"/>
      <c r="ILL352" s="7"/>
      <c r="ILM352" s="7"/>
      <c r="ILN352" s="7"/>
      <c r="ILO352" s="7"/>
      <c r="ILP352" s="14"/>
      <c r="ILQ352" s="10"/>
      <c r="ILR352" s="133"/>
      <c r="ILS352" s="108"/>
      <c r="ILT352" s="19"/>
      <c r="ILU352" s="19"/>
      <c r="ILV352" s="25"/>
      <c r="ILW352" s="19"/>
      <c r="ILX352" s="12"/>
      <c r="ILY352" s="7"/>
      <c r="ILZ352" s="7"/>
      <c r="IMA352" s="7"/>
      <c r="IMB352" s="7"/>
      <c r="IMC352" s="14"/>
      <c r="IMD352" s="10"/>
      <c r="IME352" s="133"/>
      <c r="IMF352" s="108"/>
      <c r="IMG352" s="19"/>
      <c r="IMH352" s="19"/>
      <c r="IMI352" s="25"/>
      <c r="IMJ352" s="19"/>
      <c r="IMK352" s="12"/>
      <c r="IML352" s="7"/>
      <c r="IMM352" s="7"/>
      <c r="IMN352" s="7"/>
      <c r="IMO352" s="7"/>
      <c r="IMP352" s="14"/>
      <c r="IMQ352" s="10"/>
      <c r="IMR352" s="133"/>
      <c r="IMS352" s="108"/>
      <c r="IMT352" s="19"/>
      <c r="IMU352" s="19"/>
      <c r="IMV352" s="25"/>
      <c r="IMW352" s="19"/>
      <c r="IMX352" s="12"/>
      <c r="IMY352" s="7"/>
      <c r="IMZ352" s="7"/>
      <c r="INA352" s="7"/>
      <c r="INB352" s="7"/>
      <c r="INC352" s="14"/>
      <c r="IND352" s="10"/>
      <c r="INE352" s="133"/>
      <c r="INF352" s="108"/>
      <c r="ING352" s="19"/>
      <c r="INH352" s="19"/>
      <c r="INI352" s="25"/>
      <c r="INJ352" s="19"/>
      <c r="INK352" s="12"/>
      <c r="INL352" s="7"/>
      <c r="INM352" s="7"/>
      <c r="INN352" s="7"/>
      <c r="INO352" s="7"/>
      <c r="INP352" s="14"/>
      <c r="INQ352" s="10"/>
      <c r="INR352" s="133"/>
      <c r="INS352" s="108"/>
      <c r="INT352" s="19"/>
      <c r="INU352" s="19"/>
      <c r="INV352" s="25"/>
      <c r="INW352" s="19"/>
      <c r="INX352" s="12"/>
      <c r="INY352" s="7"/>
      <c r="INZ352" s="7"/>
      <c r="IOA352" s="7"/>
      <c r="IOB352" s="7"/>
      <c r="IOC352" s="14"/>
      <c r="IOD352" s="10"/>
      <c r="IOE352" s="133"/>
      <c r="IOF352" s="108"/>
      <c r="IOG352" s="19"/>
      <c r="IOH352" s="19"/>
      <c r="IOI352" s="25"/>
      <c r="IOJ352" s="19"/>
      <c r="IOK352" s="12"/>
      <c r="IOL352" s="7"/>
      <c r="IOM352" s="7"/>
      <c r="ION352" s="7"/>
      <c r="IOO352" s="7"/>
      <c r="IOP352" s="14"/>
      <c r="IOQ352" s="10"/>
      <c r="IOR352" s="133"/>
      <c r="IOS352" s="108"/>
      <c r="IOT352" s="19"/>
      <c r="IOU352" s="19"/>
      <c r="IOV352" s="25"/>
      <c r="IOW352" s="19"/>
      <c r="IOX352" s="12"/>
      <c r="IOY352" s="7"/>
      <c r="IOZ352" s="7"/>
      <c r="IPA352" s="7"/>
      <c r="IPB352" s="7"/>
      <c r="IPC352" s="14"/>
      <c r="IPD352" s="10"/>
      <c r="IPE352" s="133"/>
      <c r="IPF352" s="108"/>
      <c r="IPG352" s="19"/>
      <c r="IPH352" s="19"/>
      <c r="IPI352" s="25"/>
      <c r="IPJ352" s="19"/>
      <c r="IPK352" s="12"/>
      <c r="IPL352" s="7"/>
      <c r="IPM352" s="7"/>
      <c r="IPN352" s="7"/>
      <c r="IPO352" s="7"/>
      <c r="IPP352" s="14"/>
      <c r="IPQ352" s="10"/>
      <c r="IPR352" s="133"/>
      <c r="IPS352" s="108"/>
      <c r="IPT352" s="19"/>
      <c r="IPU352" s="19"/>
      <c r="IPV352" s="25"/>
      <c r="IPW352" s="19"/>
      <c r="IPX352" s="12"/>
      <c r="IPY352" s="7"/>
      <c r="IPZ352" s="7"/>
      <c r="IQA352" s="7"/>
      <c r="IQB352" s="7"/>
      <c r="IQC352" s="14"/>
      <c r="IQD352" s="10"/>
      <c r="IQE352" s="133"/>
      <c r="IQF352" s="108"/>
      <c r="IQG352" s="19"/>
      <c r="IQH352" s="19"/>
      <c r="IQI352" s="25"/>
      <c r="IQJ352" s="19"/>
      <c r="IQK352" s="12"/>
      <c r="IQL352" s="7"/>
      <c r="IQM352" s="7"/>
      <c r="IQN352" s="7"/>
      <c r="IQO352" s="7"/>
      <c r="IQP352" s="14"/>
      <c r="IQQ352" s="10"/>
      <c r="IQR352" s="133"/>
      <c r="IQS352" s="108"/>
      <c r="IQT352" s="19"/>
      <c r="IQU352" s="19"/>
      <c r="IQV352" s="25"/>
      <c r="IQW352" s="19"/>
      <c r="IQX352" s="12"/>
      <c r="IQY352" s="7"/>
      <c r="IQZ352" s="7"/>
      <c r="IRA352" s="7"/>
      <c r="IRB352" s="7"/>
      <c r="IRC352" s="14"/>
      <c r="IRD352" s="10"/>
      <c r="IRE352" s="133"/>
      <c r="IRF352" s="108"/>
      <c r="IRG352" s="19"/>
      <c r="IRH352" s="19"/>
      <c r="IRI352" s="25"/>
      <c r="IRJ352" s="19"/>
      <c r="IRK352" s="12"/>
      <c r="IRL352" s="7"/>
      <c r="IRM352" s="7"/>
      <c r="IRN352" s="7"/>
      <c r="IRO352" s="7"/>
      <c r="IRP352" s="14"/>
      <c r="IRQ352" s="10"/>
      <c r="IRR352" s="133"/>
      <c r="IRS352" s="108"/>
      <c r="IRT352" s="19"/>
      <c r="IRU352" s="19"/>
      <c r="IRV352" s="25"/>
      <c r="IRW352" s="19"/>
      <c r="IRX352" s="12"/>
      <c r="IRY352" s="7"/>
      <c r="IRZ352" s="7"/>
      <c r="ISA352" s="7"/>
      <c r="ISB352" s="7"/>
      <c r="ISC352" s="14"/>
      <c r="ISD352" s="10"/>
      <c r="ISE352" s="133"/>
      <c r="ISF352" s="108"/>
      <c r="ISG352" s="19"/>
      <c r="ISH352" s="19"/>
      <c r="ISI352" s="25"/>
      <c r="ISJ352" s="19"/>
      <c r="ISK352" s="12"/>
      <c r="ISL352" s="7"/>
      <c r="ISM352" s="7"/>
      <c r="ISN352" s="7"/>
      <c r="ISO352" s="7"/>
      <c r="ISP352" s="14"/>
      <c r="ISQ352" s="10"/>
      <c r="ISR352" s="133"/>
      <c r="ISS352" s="108"/>
      <c r="IST352" s="19"/>
      <c r="ISU352" s="19"/>
      <c r="ISV352" s="25"/>
      <c r="ISW352" s="19"/>
      <c r="ISX352" s="12"/>
      <c r="ISY352" s="7"/>
      <c r="ISZ352" s="7"/>
      <c r="ITA352" s="7"/>
      <c r="ITB352" s="7"/>
      <c r="ITC352" s="14"/>
      <c r="ITD352" s="10"/>
      <c r="ITE352" s="133"/>
      <c r="ITF352" s="108"/>
      <c r="ITG352" s="19"/>
      <c r="ITH352" s="19"/>
      <c r="ITI352" s="25"/>
      <c r="ITJ352" s="19"/>
      <c r="ITK352" s="12"/>
      <c r="ITL352" s="7"/>
      <c r="ITM352" s="7"/>
      <c r="ITN352" s="7"/>
      <c r="ITO352" s="7"/>
      <c r="ITP352" s="14"/>
      <c r="ITQ352" s="10"/>
      <c r="ITR352" s="133"/>
      <c r="ITS352" s="108"/>
      <c r="ITT352" s="19"/>
      <c r="ITU352" s="19"/>
      <c r="ITV352" s="25"/>
      <c r="ITW352" s="19"/>
      <c r="ITX352" s="12"/>
      <c r="ITY352" s="7"/>
      <c r="ITZ352" s="7"/>
      <c r="IUA352" s="7"/>
      <c r="IUB352" s="7"/>
      <c r="IUC352" s="14"/>
      <c r="IUD352" s="10"/>
      <c r="IUE352" s="133"/>
      <c r="IUF352" s="108"/>
      <c r="IUG352" s="19"/>
      <c r="IUH352" s="19"/>
      <c r="IUI352" s="25"/>
      <c r="IUJ352" s="19"/>
      <c r="IUK352" s="12"/>
      <c r="IUL352" s="7"/>
      <c r="IUM352" s="7"/>
      <c r="IUN352" s="7"/>
      <c r="IUO352" s="7"/>
      <c r="IUP352" s="14"/>
      <c r="IUQ352" s="10"/>
      <c r="IUR352" s="133"/>
      <c r="IUS352" s="108"/>
      <c r="IUT352" s="19"/>
      <c r="IUU352" s="19"/>
      <c r="IUV352" s="25"/>
      <c r="IUW352" s="19"/>
      <c r="IUX352" s="12"/>
      <c r="IUY352" s="7"/>
      <c r="IUZ352" s="7"/>
      <c r="IVA352" s="7"/>
      <c r="IVB352" s="7"/>
      <c r="IVC352" s="14"/>
      <c r="IVD352" s="10"/>
      <c r="IVE352" s="133"/>
      <c r="IVF352" s="108"/>
      <c r="IVG352" s="19"/>
      <c r="IVH352" s="19"/>
      <c r="IVI352" s="25"/>
      <c r="IVJ352" s="19"/>
      <c r="IVK352" s="12"/>
      <c r="IVL352" s="7"/>
      <c r="IVM352" s="7"/>
      <c r="IVN352" s="7"/>
      <c r="IVO352" s="7"/>
      <c r="IVP352" s="14"/>
      <c r="IVQ352" s="10"/>
      <c r="IVR352" s="133"/>
      <c r="IVS352" s="108"/>
      <c r="IVT352" s="19"/>
      <c r="IVU352" s="19"/>
      <c r="IVV352" s="25"/>
      <c r="IVW352" s="19"/>
      <c r="IVX352" s="12"/>
      <c r="IVY352" s="7"/>
      <c r="IVZ352" s="7"/>
      <c r="IWA352" s="7"/>
      <c r="IWB352" s="7"/>
      <c r="IWC352" s="14"/>
      <c r="IWD352" s="10"/>
      <c r="IWE352" s="133"/>
      <c r="IWF352" s="108"/>
      <c r="IWG352" s="19"/>
      <c r="IWH352" s="19"/>
      <c r="IWI352" s="25"/>
      <c r="IWJ352" s="19"/>
      <c r="IWK352" s="12"/>
      <c r="IWL352" s="7"/>
      <c r="IWM352" s="7"/>
      <c r="IWN352" s="7"/>
      <c r="IWO352" s="7"/>
      <c r="IWP352" s="14"/>
      <c r="IWQ352" s="10"/>
      <c r="IWR352" s="133"/>
      <c r="IWS352" s="108"/>
      <c r="IWT352" s="19"/>
      <c r="IWU352" s="19"/>
      <c r="IWV352" s="25"/>
      <c r="IWW352" s="19"/>
      <c r="IWX352" s="12"/>
      <c r="IWY352" s="7"/>
      <c r="IWZ352" s="7"/>
      <c r="IXA352" s="7"/>
      <c r="IXB352" s="7"/>
      <c r="IXC352" s="14"/>
      <c r="IXD352" s="10"/>
      <c r="IXE352" s="133"/>
      <c r="IXF352" s="108"/>
      <c r="IXG352" s="19"/>
      <c r="IXH352" s="19"/>
      <c r="IXI352" s="25"/>
      <c r="IXJ352" s="19"/>
      <c r="IXK352" s="12"/>
      <c r="IXL352" s="7"/>
      <c r="IXM352" s="7"/>
      <c r="IXN352" s="7"/>
      <c r="IXO352" s="7"/>
      <c r="IXP352" s="14"/>
      <c r="IXQ352" s="10"/>
      <c r="IXR352" s="133"/>
      <c r="IXS352" s="108"/>
      <c r="IXT352" s="19"/>
      <c r="IXU352" s="19"/>
      <c r="IXV352" s="25"/>
      <c r="IXW352" s="19"/>
      <c r="IXX352" s="12"/>
      <c r="IXY352" s="7"/>
      <c r="IXZ352" s="7"/>
      <c r="IYA352" s="7"/>
      <c r="IYB352" s="7"/>
      <c r="IYC352" s="14"/>
      <c r="IYD352" s="10"/>
      <c r="IYE352" s="133"/>
      <c r="IYF352" s="108"/>
      <c r="IYG352" s="19"/>
      <c r="IYH352" s="19"/>
      <c r="IYI352" s="25"/>
      <c r="IYJ352" s="19"/>
      <c r="IYK352" s="12"/>
      <c r="IYL352" s="7"/>
      <c r="IYM352" s="7"/>
      <c r="IYN352" s="7"/>
      <c r="IYO352" s="7"/>
      <c r="IYP352" s="14"/>
      <c r="IYQ352" s="10"/>
      <c r="IYR352" s="133"/>
      <c r="IYS352" s="108"/>
      <c r="IYT352" s="19"/>
      <c r="IYU352" s="19"/>
      <c r="IYV352" s="25"/>
      <c r="IYW352" s="19"/>
      <c r="IYX352" s="12"/>
      <c r="IYY352" s="7"/>
      <c r="IYZ352" s="7"/>
      <c r="IZA352" s="7"/>
      <c r="IZB352" s="7"/>
      <c r="IZC352" s="14"/>
      <c r="IZD352" s="10"/>
      <c r="IZE352" s="133"/>
      <c r="IZF352" s="108"/>
      <c r="IZG352" s="19"/>
      <c r="IZH352" s="19"/>
      <c r="IZI352" s="25"/>
      <c r="IZJ352" s="19"/>
      <c r="IZK352" s="12"/>
      <c r="IZL352" s="7"/>
      <c r="IZM352" s="7"/>
      <c r="IZN352" s="7"/>
      <c r="IZO352" s="7"/>
      <c r="IZP352" s="14"/>
      <c r="IZQ352" s="10"/>
      <c r="IZR352" s="133"/>
      <c r="IZS352" s="108"/>
      <c r="IZT352" s="19"/>
      <c r="IZU352" s="19"/>
      <c r="IZV352" s="25"/>
      <c r="IZW352" s="19"/>
      <c r="IZX352" s="12"/>
      <c r="IZY352" s="7"/>
      <c r="IZZ352" s="7"/>
      <c r="JAA352" s="7"/>
      <c r="JAB352" s="7"/>
      <c r="JAC352" s="14"/>
      <c r="JAD352" s="10"/>
      <c r="JAE352" s="133"/>
      <c r="JAF352" s="108"/>
      <c r="JAG352" s="19"/>
      <c r="JAH352" s="19"/>
      <c r="JAI352" s="25"/>
      <c r="JAJ352" s="19"/>
      <c r="JAK352" s="12"/>
      <c r="JAL352" s="7"/>
      <c r="JAM352" s="7"/>
      <c r="JAN352" s="7"/>
      <c r="JAO352" s="7"/>
      <c r="JAP352" s="14"/>
      <c r="JAQ352" s="10"/>
      <c r="JAR352" s="133"/>
      <c r="JAS352" s="108"/>
      <c r="JAT352" s="19"/>
      <c r="JAU352" s="19"/>
      <c r="JAV352" s="25"/>
      <c r="JAW352" s="19"/>
      <c r="JAX352" s="12"/>
      <c r="JAY352" s="7"/>
      <c r="JAZ352" s="7"/>
      <c r="JBA352" s="7"/>
      <c r="JBB352" s="7"/>
      <c r="JBC352" s="14"/>
      <c r="JBD352" s="10"/>
      <c r="JBE352" s="133"/>
      <c r="JBF352" s="108"/>
      <c r="JBG352" s="19"/>
      <c r="JBH352" s="19"/>
      <c r="JBI352" s="25"/>
      <c r="JBJ352" s="19"/>
      <c r="JBK352" s="12"/>
      <c r="JBL352" s="7"/>
      <c r="JBM352" s="7"/>
      <c r="JBN352" s="7"/>
      <c r="JBO352" s="7"/>
      <c r="JBP352" s="14"/>
      <c r="JBQ352" s="10"/>
      <c r="JBR352" s="133"/>
      <c r="JBS352" s="108"/>
      <c r="JBT352" s="19"/>
      <c r="JBU352" s="19"/>
      <c r="JBV352" s="25"/>
      <c r="JBW352" s="19"/>
      <c r="JBX352" s="12"/>
      <c r="JBY352" s="7"/>
      <c r="JBZ352" s="7"/>
      <c r="JCA352" s="7"/>
      <c r="JCB352" s="7"/>
      <c r="JCC352" s="14"/>
      <c r="JCD352" s="10"/>
      <c r="JCE352" s="133"/>
      <c r="JCF352" s="108"/>
      <c r="JCG352" s="19"/>
      <c r="JCH352" s="19"/>
      <c r="JCI352" s="25"/>
      <c r="JCJ352" s="19"/>
      <c r="JCK352" s="12"/>
      <c r="JCL352" s="7"/>
      <c r="JCM352" s="7"/>
      <c r="JCN352" s="7"/>
      <c r="JCO352" s="7"/>
      <c r="JCP352" s="14"/>
      <c r="JCQ352" s="10"/>
      <c r="JCR352" s="133"/>
      <c r="JCS352" s="108"/>
      <c r="JCT352" s="19"/>
      <c r="JCU352" s="19"/>
      <c r="JCV352" s="25"/>
      <c r="JCW352" s="19"/>
      <c r="JCX352" s="12"/>
      <c r="JCY352" s="7"/>
      <c r="JCZ352" s="7"/>
      <c r="JDA352" s="7"/>
      <c r="JDB352" s="7"/>
      <c r="JDC352" s="14"/>
      <c r="JDD352" s="10"/>
      <c r="JDE352" s="133"/>
      <c r="JDF352" s="108"/>
      <c r="JDG352" s="19"/>
      <c r="JDH352" s="19"/>
      <c r="JDI352" s="25"/>
      <c r="JDJ352" s="19"/>
      <c r="JDK352" s="12"/>
      <c r="JDL352" s="7"/>
      <c r="JDM352" s="7"/>
      <c r="JDN352" s="7"/>
      <c r="JDO352" s="7"/>
      <c r="JDP352" s="14"/>
      <c r="JDQ352" s="10"/>
      <c r="JDR352" s="133"/>
      <c r="JDS352" s="108"/>
      <c r="JDT352" s="19"/>
      <c r="JDU352" s="19"/>
      <c r="JDV352" s="25"/>
      <c r="JDW352" s="19"/>
      <c r="JDX352" s="12"/>
      <c r="JDY352" s="7"/>
      <c r="JDZ352" s="7"/>
      <c r="JEA352" s="7"/>
      <c r="JEB352" s="7"/>
      <c r="JEC352" s="14"/>
      <c r="JED352" s="10"/>
      <c r="JEE352" s="133"/>
      <c r="JEF352" s="108"/>
      <c r="JEG352" s="19"/>
      <c r="JEH352" s="19"/>
      <c r="JEI352" s="25"/>
      <c r="JEJ352" s="19"/>
      <c r="JEK352" s="12"/>
      <c r="JEL352" s="7"/>
      <c r="JEM352" s="7"/>
      <c r="JEN352" s="7"/>
      <c r="JEO352" s="7"/>
      <c r="JEP352" s="14"/>
      <c r="JEQ352" s="10"/>
      <c r="JER352" s="133"/>
      <c r="JES352" s="108"/>
      <c r="JET352" s="19"/>
      <c r="JEU352" s="19"/>
      <c r="JEV352" s="25"/>
      <c r="JEW352" s="19"/>
      <c r="JEX352" s="12"/>
      <c r="JEY352" s="7"/>
      <c r="JEZ352" s="7"/>
      <c r="JFA352" s="7"/>
      <c r="JFB352" s="7"/>
      <c r="JFC352" s="14"/>
      <c r="JFD352" s="10"/>
      <c r="JFE352" s="133"/>
      <c r="JFF352" s="108"/>
      <c r="JFG352" s="19"/>
      <c r="JFH352" s="19"/>
      <c r="JFI352" s="25"/>
      <c r="JFJ352" s="19"/>
      <c r="JFK352" s="12"/>
      <c r="JFL352" s="7"/>
      <c r="JFM352" s="7"/>
      <c r="JFN352" s="7"/>
      <c r="JFO352" s="7"/>
      <c r="JFP352" s="14"/>
      <c r="JFQ352" s="10"/>
      <c r="JFR352" s="133"/>
      <c r="JFS352" s="108"/>
      <c r="JFT352" s="19"/>
      <c r="JFU352" s="19"/>
      <c r="JFV352" s="25"/>
      <c r="JFW352" s="19"/>
      <c r="JFX352" s="12"/>
      <c r="JFY352" s="7"/>
      <c r="JFZ352" s="7"/>
      <c r="JGA352" s="7"/>
      <c r="JGB352" s="7"/>
      <c r="JGC352" s="14"/>
      <c r="JGD352" s="10"/>
      <c r="JGE352" s="133"/>
      <c r="JGF352" s="108"/>
      <c r="JGG352" s="19"/>
      <c r="JGH352" s="19"/>
      <c r="JGI352" s="25"/>
      <c r="JGJ352" s="19"/>
      <c r="JGK352" s="12"/>
      <c r="JGL352" s="7"/>
      <c r="JGM352" s="7"/>
      <c r="JGN352" s="7"/>
      <c r="JGO352" s="7"/>
      <c r="JGP352" s="14"/>
      <c r="JGQ352" s="10"/>
      <c r="JGR352" s="133"/>
      <c r="JGS352" s="108"/>
      <c r="JGT352" s="19"/>
      <c r="JGU352" s="19"/>
      <c r="JGV352" s="25"/>
      <c r="JGW352" s="19"/>
      <c r="JGX352" s="12"/>
      <c r="JGY352" s="7"/>
      <c r="JGZ352" s="7"/>
      <c r="JHA352" s="7"/>
      <c r="JHB352" s="7"/>
      <c r="JHC352" s="14"/>
      <c r="JHD352" s="10"/>
      <c r="JHE352" s="133"/>
      <c r="JHF352" s="108"/>
      <c r="JHG352" s="19"/>
      <c r="JHH352" s="19"/>
      <c r="JHI352" s="25"/>
      <c r="JHJ352" s="19"/>
      <c r="JHK352" s="12"/>
      <c r="JHL352" s="7"/>
      <c r="JHM352" s="7"/>
      <c r="JHN352" s="7"/>
      <c r="JHO352" s="7"/>
      <c r="JHP352" s="14"/>
      <c r="JHQ352" s="10"/>
      <c r="JHR352" s="133"/>
      <c r="JHS352" s="108"/>
      <c r="JHT352" s="19"/>
      <c r="JHU352" s="19"/>
      <c r="JHV352" s="25"/>
      <c r="JHW352" s="19"/>
      <c r="JHX352" s="12"/>
      <c r="JHY352" s="7"/>
      <c r="JHZ352" s="7"/>
      <c r="JIA352" s="7"/>
      <c r="JIB352" s="7"/>
      <c r="JIC352" s="14"/>
      <c r="JID352" s="10"/>
      <c r="JIE352" s="133"/>
      <c r="JIF352" s="108"/>
      <c r="JIG352" s="19"/>
      <c r="JIH352" s="19"/>
      <c r="JII352" s="25"/>
      <c r="JIJ352" s="19"/>
      <c r="JIK352" s="12"/>
      <c r="JIL352" s="7"/>
      <c r="JIM352" s="7"/>
      <c r="JIN352" s="7"/>
      <c r="JIO352" s="7"/>
      <c r="JIP352" s="14"/>
      <c r="JIQ352" s="10"/>
      <c r="JIR352" s="133"/>
      <c r="JIS352" s="108"/>
      <c r="JIT352" s="19"/>
      <c r="JIU352" s="19"/>
      <c r="JIV352" s="25"/>
      <c r="JIW352" s="19"/>
      <c r="JIX352" s="12"/>
      <c r="JIY352" s="7"/>
      <c r="JIZ352" s="7"/>
      <c r="JJA352" s="7"/>
      <c r="JJB352" s="7"/>
      <c r="JJC352" s="14"/>
      <c r="JJD352" s="10"/>
      <c r="JJE352" s="133"/>
      <c r="JJF352" s="108"/>
      <c r="JJG352" s="19"/>
      <c r="JJH352" s="19"/>
      <c r="JJI352" s="25"/>
      <c r="JJJ352" s="19"/>
      <c r="JJK352" s="12"/>
      <c r="JJL352" s="7"/>
      <c r="JJM352" s="7"/>
      <c r="JJN352" s="7"/>
      <c r="JJO352" s="7"/>
      <c r="JJP352" s="14"/>
      <c r="JJQ352" s="10"/>
      <c r="JJR352" s="133"/>
      <c r="JJS352" s="108"/>
      <c r="JJT352" s="19"/>
      <c r="JJU352" s="19"/>
      <c r="JJV352" s="25"/>
      <c r="JJW352" s="19"/>
      <c r="JJX352" s="12"/>
      <c r="JJY352" s="7"/>
      <c r="JJZ352" s="7"/>
      <c r="JKA352" s="7"/>
      <c r="JKB352" s="7"/>
      <c r="JKC352" s="14"/>
      <c r="JKD352" s="10"/>
      <c r="JKE352" s="133"/>
      <c r="JKF352" s="108"/>
      <c r="JKG352" s="19"/>
      <c r="JKH352" s="19"/>
      <c r="JKI352" s="25"/>
      <c r="JKJ352" s="19"/>
      <c r="JKK352" s="12"/>
      <c r="JKL352" s="7"/>
      <c r="JKM352" s="7"/>
      <c r="JKN352" s="7"/>
      <c r="JKO352" s="7"/>
      <c r="JKP352" s="14"/>
      <c r="JKQ352" s="10"/>
      <c r="JKR352" s="133"/>
      <c r="JKS352" s="108"/>
      <c r="JKT352" s="19"/>
      <c r="JKU352" s="19"/>
      <c r="JKV352" s="25"/>
      <c r="JKW352" s="19"/>
      <c r="JKX352" s="12"/>
      <c r="JKY352" s="7"/>
      <c r="JKZ352" s="7"/>
      <c r="JLA352" s="7"/>
      <c r="JLB352" s="7"/>
      <c r="JLC352" s="14"/>
      <c r="JLD352" s="10"/>
      <c r="JLE352" s="133"/>
      <c r="JLF352" s="108"/>
      <c r="JLG352" s="19"/>
      <c r="JLH352" s="19"/>
      <c r="JLI352" s="25"/>
      <c r="JLJ352" s="19"/>
      <c r="JLK352" s="12"/>
      <c r="JLL352" s="7"/>
      <c r="JLM352" s="7"/>
      <c r="JLN352" s="7"/>
      <c r="JLO352" s="7"/>
      <c r="JLP352" s="14"/>
      <c r="JLQ352" s="10"/>
      <c r="JLR352" s="133"/>
      <c r="JLS352" s="108"/>
      <c r="JLT352" s="19"/>
      <c r="JLU352" s="19"/>
      <c r="JLV352" s="25"/>
      <c r="JLW352" s="19"/>
      <c r="JLX352" s="12"/>
      <c r="JLY352" s="7"/>
      <c r="JLZ352" s="7"/>
      <c r="JMA352" s="7"/>
      <c r="JMB352" s="7"/>
      <c r="JMC352" s="14"/>
      <c r="JMD352" s="10"/>
      <c r="JME352" s="133"/>
      <c r="JMF352" s="108"/>
      <c r="JMG352" s="19"/>
      <c r="JMH352" s="19"/>
      <c r="JMI352" s="25"/>
      <c r="JMJ352" s="19"/>
      <c r="JMK352" s="12"/>
      <c r="JML352" s="7"/>
      <c r="JMM352" s="7"/>
      <c r="JMN352" s="7"/>
      <c r="JMO352" s="7"/>
      <c r="JMP352" s="14"/>
      <c r="JMQ352" s="10"/>
      <c r="JMR352" s="133"/>
      <c r="JMS352" s="108"/>
      <c r="JMT352" s="19"/>
      <c r="JMU352" s="19"/>
      <c r="JMV352" s="25"/>
      <c r="JMW352" s="19"/>
      <c r="JMX352" s="12"/>
      <c r="JMY352" s="7"/>
      <c r="JMZ352" s="7"/>
      <c r="JNA352" s="7"/>
      <c r="JNB352" s="7"/>
      <c r="JNC352" s="14"/>
      <c r="JND352" s="10"/>
      <c r="JNE352" s="133"/>
      <c r="JNF352" s="108"/>
      <c r="JNG352" s="19"/>
      <c r="JNH352" s="19"/>
      <c r="JNI352" s="25"/>
      <c r="JNJ352" s="19"/>
      <c r="JNK352" s="12"/>
      <c r="JNL352" s="7"/>
      <c r="JNM352" s="7"/>
      <c r="JNN352" s="7"/>
      <c r="JNO352" s="7"/>
      <c r="JNP352" s="14"/>
      <c r="JNQ352" s="10"/>
      <c r="JNR352" s="133"/>
      <c r="JNS352" s="108"/>
      <c r="JNT352" s="19"/>
      <c r="JNU352" s="19"/>
      <c r="JNV352" s="25"/>
      <c r="JNW352" s="19"/>
      <c r="JNX352" s="12"/>
      <c r="JNY352" s="7"/>
      <c r="JNZ352" s="7"/>
      <c r="JOA352" s="7"/>
      <c r="JOB352" s="7"/>
      <c r="JOC352" s="14"/>
      <c r="JOD352" s="10"/>
      <c r="JOE352" s="133"/>
      <c r="JOF352" s="108"/>
      <c r="JOG352" s="19"/>
      <c r="JOH352" s="19"/>
      <c r="JOI352" s="25"/>
      <c r="JOJ352" s="19"/>
      <c r="JOK352" s="12"/>
      <c r="JOL352" s="7"/>
      <c r="JOM352" s="7"/>
      <c r="JON352" s="7"/>
      <c r="JOO352" s="7"/>
      <c r="JOP352" s="14"/>
      <c r="JOQ352" s="10"/>
      <c r="JOR352" s="133"/>
      <c r="JOS352" s="108"/>
      <c r="JOT352" s="19"/>
      <c r="JOU352" s="19"/>
      <c r="JOV352" s="25"/>
      <c r="JOW352" s="19"/>
      <c r="JOX352" s="12"/>
      <c r="JOY352" s="7"/>
      <c r="JOZ352" s="7"/>
      <c r="JPA352" s="7"/>
      <c r="JPB352" s="7"/>
      <c r="JPC352" s="14"/>
      <c r="JPD352" s="10"/>
      <c r="JPE352" s="133"/>
      <c r="JPF352" s="108"/>
      <c r="JPG352" s="19"/>
      <c r="JPH352" s="19"/>
      <c r="JPI352" s="25"/>
      <c r="JPJ352" s="19"/>
      <c r="JPK352" s="12"/>
      <c r="JPL352" s="7"/>
      <c r="JPM352" s="7"/>
      <c r="JPN352" s="7"/>
      <c r="JPO352" s="7"/>
      <c r="JPP352" s="14"/>
      <c r="JPQ352" s="10"/>
      <c r="JPR352" s="133"/>
      <c r="JPS352" s="108"/>
      <c r="JPT352" s="19"/>
      <c r="JPU352" s="19"/>
      <c r="JPV352" s="25"/>
      <c r="JPW352" s="19"/>
      <c r="JPX352" s="12"/>
      <c r="JPY352" s="7"/>
      <c r="JPZ352" s="7"/>
      <c r="JQA352" s="7"/>
      <c r="JQB352" s="7"/>
      <c r="JQC352" s="14"/>
      <c r="JQD352" s="10"/>
      <c r="JQE352" s="133"/>
      <c r="JQF352" s="108"/>
      <c r="JQG352" s="19"/>
      <c r="JQH352" s="19"/>
      <c r="JQI352" s="25"/>
      <c r="JQJ352" s="19"/>
      <c r="JQK352" s="12"/>
      <c r="JQL352" s="7"/>
      <c r="JQM352" s="7"/>
      <c r="JQN352" s="7"/>
      <c r="JQO352" s="7"/>
      <c r="JQP352" s="14"/>
      <c r="JQQ352" s="10"/>
      <c r="JQR352" s="133"/>
      <c r="JQS352" s="108"/>
      <c r="JQT352" s="19"/>
      <c r="JQU352" s="19"/>
      <c r="JQV352" s="25"/>
      <c r="JQW352" s="19"/>
      <c r="JQX352" s="12"/>
      <c r="JQY352" s="7"/>
      <c r="JQZ352" s="7"/>
      <c r="JRA352" s="7"/>
      <c r="JRB352" s="7"/>
      <c r="JRC352" s="14"/>
      <c r="JRD352" s="10"/>
      <c r="JRE352" s="133"/>
      <c r="JRF352" s="108"/>
      <c r="JRG352" s="19"/>
      <c r="JRH352" s="19"/>
      <c r="JRI352" s="25"/>
      <c r="JRJ352" s="19"/>
      <c r="JRK352" s="12"/>
      <c r="JRL352" s="7"/>
      <c r="JRM352" s="7"/>
      <c r="JRN352" s="7"/>
      <c r="JRO352" s="7"/>
      <c r="JRP352" s="14"/>
      <c r="JRQ352" s="10"/>
      <c r="JRR352" s="133"/>
      <c r="JRS352" s="108"/>
      <c r="JRT352" s="19"/>
      <c r="JRU352" s="19"/>
      <c r="JRV352" s="25"/>
      <c r="JRW352" s="19"/>
      <c r="JRX352" s="12"/>
      <c r="JRY352" s="7"/>
      <c r="JRZ352" s="7"/>
      <c r="JSA352" s="7"/>
      <c r="JSB352" s="7"/>
      <c r="JSC352" s="14"/>
      <c r="JSD352" s="10"/>
      <c r="JSE352" s="133"/>
      <c r="JSF352" s="108"/>
      <c r="JSG352" s="19"/>
      <c r="JSH352" s="19"/>
      <c r="JSI352" s="25"/>
      <c r="JSJ352" s="19"/>
      <c r="JSK352" s="12"/>
      <c r="JSL352" s="7"/>
      <c r="JSM352" s="7"/>
      <c r="JSN352" s="7"/>
      <c r="JSO352" s="7"/>
      <c r="JSP352" s="14"/>
      <c r="JSQ352" s="10"/>
      <c r="JSR352" s="133"/>
      <c r="JSS352" s="108"/>
      <c r="JST352" s="19"/>
      <c r="JSU352" s="19"/>
      <c r="JSV352" s="25"/>
      <c r="JSW352" s="19"/>
      <c r="JSX352" s="12"/>
      <c r="JSY352" s="7"/>
      <c r="JSZ352" s="7"/>
      <c r="JTA352" s="7"/>
      <c r="JTB352" s="7"/>
      <c r="JTC352" s="14"/>
      <c r="JTD352" s="10"/>
      <c r="JTE352" s="133"/>
      <c r="JTF352" s="108"/>
      <c r="JTG352" s="19"/>
      <c r="JTH352" s="19"/>
      <c r="JTI352" s="25"/>
      <c r="JTJ352" s="19"/>
      <c r="JTK352" s="12"/>
      <c r="JTL352" s="7"/>
      <c r="JTM352" s="7"/>
      <c r="JTN352" s="7"/>
      <c r="JTO352" s="7"/>
      <c r="JTP352" s="14"/>
      <c r="JTQ352" s="10"/>
      <c r="JTR352" s="133"/>
      <c r="JTS352" s="108"/>
      <c r="JTT352" s="19"/>
      <c r="JTU352" s="19"/>
      <c r="JTV352" s="25"/>
      <c r="JTW352" s="19"/>
      <c r="JTX352" s="12"/>
      <c r="JTY352" s="7"/>
      <c r="JTZ352" s="7"/>
      <c r="JUA352" s="7"/>
      <c r="JUB352" s="7"/>
      <c r="JUC352" s="14"/>
      <c r="JUD352" s="10"/>
      <c r="JUE352" s="133"/>
      <c r="JUF352" s="108"/>
      <c r="JUG352" s="19"/>
      <c r="JUH352" s="19"/>
      <c r="JUI352" s="25"/>
      <c r="JUJ352" s="19"/>
      <c r="JUK352" s="12"/>
      <c r="JUL352" s="7"/>
      <c r="JUM352" s="7"/>
      <c r="JUN352" s="7"/>
      <c r="JUO352" s="7"/>
      <c r="JUP352" s="14"/>
      <c r="JUQ352" s="10"/>
      <c r="JUR352" s="133"/>
      <c r="JUS352" s="108"/>
      <c r="JUT352" s="19"/>
      <c r="JUU352" s="19"/>
      <c r="JUV352" s="25"/>
      <c r="JUW352" s="19"/>
      <c r="JUX352" s="12"/>
      <c r="JUY352" s="7"/>
      <c r="JUZ352" s="7"/>
      <c r="JVA352" s="7"/>
      <c r="JVB352" s="7"/>
      <c r="JVC352" s="14"/>
      <c r="JVD352" s="10"/>
      <c r="JVE352" s="133"/>
      <c r="JVF352" s="108"/>
      <c r="JVG352" s="19"/>
      <c r="JVH352" s="19"/>
      <c r="JVI352" s="25"/>
      <c r="JVJ352" s="19"/>
      <c r="JVK352" s="12"/>
      <c r="JVL352" s="7"/>
      <c r="JVM352" s="7"/>
      <c r="JVN352" s="7"/>
      <c r="JVO352" s="7"/>
      <c r="JVP352" s="14"/>
      <c r="JVQ352" s="10"/>
      <c r="JVR352" s="133"/>
      <c r="JVS352" s="108"/>
      <c r="JVT352" s="19"/>
      <c r="JVU352" s="19"/>
      <c r="JVV352" s="25"/>
      <c r="JVW352" s="19"/>
      <c r="JVX352" s="12"/>
      <c r="JVY352" s="7"/>
      <c r="JVZ352" s="7"/>
      <c r="JWA352" s="7"/>
      <c r="JWB352" s="7"/>
      <c r="JWC352" s="14"/>
      <c r="JWD352" s="10"/>
      <c r="JWE352" s="133"/>
      <c r="JWF352" s="108"/>
      <c r="JWG352" s="19"/>
      <c r="JWH352" s="19"/>
      <c r="JWI352" s="25"/>
      <c r="JWJ352" s="19"/>
      <c r="JWK352" s="12"/>
      <c r="JWL352" s="7"/>
      <c r="JWM352" s="7"/>
      <c r="JWN352" s="7"/>
      <c r="JWO352" s="7"/>
      <c r="JWP352" s="14"/>
      <c r="JWQ352" s="10"/>
      <c r="JWR352" s="133"/>
      <c r="JWS352" s="108"/>
      <c r="JWT352" s="19"/>
      <c r="JWU352" s="19"/>
      <c r="JWV352" s="25"/>
      <c r="JWW352" s="19"/>
      <c r="JWX352" s="12"/>
      <c r="JWY352" s="7"/>
      <c r="JWZ352" s="7"/>
      <c r="JXA352" s="7"/>
      <c r="JXB352" s="7"/>
      <c r="JXC352" s="14"/>
      <c r="JXD352" s="10"/>
      <c r="JXE352" s="133"/>
      <c r="JXF352" s="108"/>
      <c r="JXG352" s="19"/>
      <c r="JXH352" s="19"/>
      <c r="JXI352" s="25"/>
      <c r="JXJ352" s="19"/>
      <c r="JXK352" s="12"/>
      <c r="JXL352" s="7"/>
      <c r="JXM352" s="7"/>
      <c r="JXN352" s="7"/>
      <c r="JXO352" s="7"/>
      <c r="JXP352" s="14"/>
      <c r="JXQ352" s="10"/>
      <c r="JXR352" s="133"/>
      <c r="JXS352" s="108"/>
      <c r="JXT352" s="19"/>
      <c r="JXU352" s="19"/>
      <c r="JXV352" s="25"/>
      <c r="JXW352" s="19"/>
      <c r="JXX352" s="12"/>
      <c r="JXY352" s="7"/>
      <c r="JXZ352" s="7"/>
      <c r="JYA352" s="7"/>
      <c r="JYB352" s="7"/>
      <c r="JYC352" s="14"/>
      <c r="JYD352" s="10"/>
      <c r="JYE352" s="133"/>
      <c r="JYF352" s="108"/>
      <c r="JYG352" s="19"/>
      <c r="JYH352" s="19"/>
      <c r="JYI352" s="25"/>
      <c r="JYJ352" s="19"/>
      <c r="JYK352" s="12"/>
      <c r="JYL352" s="7"/>
      <c r="JYM352" s="7"/>
      <c r="JYN352" s="7"/>
      <c r="JYO352" s="7"/>
      <c r="JYP352" s="14"/>
      <c r="JYQ352" s="10"/>
      <c r="JYR352" s="133"/>
      <c r="JYS352" s="108"/>
      <c r="JYT352" s="19"/>
      <c r="JYU352" s="19"/>
      <c r="JYV352" s="25"/>
      <c r="JYW352" s="19"/>
      <c r="JYX352" s="12"/>
      <c r="JYY352" s="7"/>
      <c r="JYZ352" s="7"/>
      <c r="JZA352" s="7"/>
      <c r="JZB352" s="7"/>
      <c r="JZC352" s="14"/>
      <c r="JZD352" s="10"/>
      <c r="JZE352" s="133"/>
      <c r="JZF352" s="108"/>
      <c r="JZG352" s="19"/>
      <c r="JZH352" s="19"/>
      <c r="JZI352" s="25"/>
      <c r="JZJ352" s="19"/>
      <c r="JZK352" s="12"/>
      <c r="JZL352" s="7"/>
      <c r="JZM352" s="7"/>
      <c r="JZN352" s="7"/>
      <c r="JZO352" s="7"/>
      <c r="JZP352" s="14"/>
      <c r="JZQ352" s="10"/>
      <c r="JZR352" s="133"/>
      <c r="JZS352" s="108"/>
      <c r="JZT352" s="19"/>
      <c r="JZU352" s="19"/>
      <c r="JZV352" s="25"/>
      <c r="JZW352" s="19"/>
      <c r="JZX352" s="12"/>
      <c r="JZY352" s="7"/>
      <c r="JZZ352" s="7"/>
      <c r="KAA352" s="7"/>
      <c r="KAB352" s="7"/>
      <c r="KAC352" s="14"/>
      <c r="KAD352" s="10"/>
      <c r="KAE352" s="133"/>
      <c r="KAF352" s="108"/>
      <c r="KAG352" s="19"/>
      <c r="KAH352" s="19"/>
      <c r="KAI352" s="25"/>
      <c r="KAJ352" s="19"/>
      <c r="KAK352" s="12"/>
      <c r="KAL352" s="7"/>
      <c r="KAM352" s="7"/>
      <c r="KAN352" s="7"/>
      <c r="KAO352" s="7"/>
      <c r="KAP352" s="14"/>
      <c r="KAQ352" s="10"/>
      <c r="KAR352" s="133"/>
      <c r="KAS352" s="108"/>
      <c r="KAT352" s="19"/>
      <c r="KAU352" s="19"/>
      <c r="KAV352" s="25"/>
      <c r="KAW352" s="19"/>
      <c r="KAX352" s="12"/>
      <c r="KAY352" s="7"/>
      <c r="KAZ352" s="7"/>
      <c r="KBA352" s="7"/>
      <c r="KBB352" s="7"/>
      <c r="KBC352" s="14"/>
      <c r="KBD352" s="10"/>
      <c r="KBE352" s="133"/>
      <c r="KBF352" s="108"/>
      <c r="KBG352" s="19"/>
      <c r="KBH352" s="19"/>
      <c r="KBI352" s="25"/>
      <c r="KBJ352" s="19"/>
      <c r="KBK352" s="12"/>
      <c r="KBL352" s="7"/>
      <c r="KBM352" s="7"/>
      <c r="KBN352" s="7"/>
      <c r="KBO352" s="7"/>
      <c r="KBP352" s="14"/>
      <c r="KBQ352" s="10"/>
      <c r="KBR352" s="133"/>
      <c r="KBS352" s="108"/>
      <c r="KBT352" s="19"/>
      <c r="KBU352" s="19"/>
      <c r="KBV352" s="25"/>
      <c r="KBW352" s="19"/>
      <c r="KBX352" s="12"/>
      <c r="KBY352" s="7"/>
      <c r="KBZ352" s="7"/>
      <c r="KCA352" s="7"/>
      <c r="KCB352" s="7"/>
      <c r="KCC352" s="14"/>
      <c r="KCD352" s="10"/>
      <c r="KCE352" s="133"/>
      <c r="KCF352" s="108"/>
      <c r="KCG352" s="19"/>
      <c r="KCH352" s="19"/>
      <c r="KCI352" s="25"/>
      <c r="KCJ352" s="19"/>
      <c r="KCK352" s="12"/>
      <c r="KCL352" s="7"/>
      <c r="KCM352" s="7"/>
      <c r="KCN352" s="7"/>
      <c r="KCO352" s="7"/>
      <c r="KCP352" s="14"/>
      <c r="KCQ352" s="10"/>
      <c r="KCR352" s="133"/>
      <c r="KCS352" s="108"/>
      <c r="KCT352" s="19"/>
      <c r="KCU352" s="19"/>
      <c r="KCV352" s="25"/>
      <c r="KCW352" s="19"/>
      <c r="KCX352" s="12"/>
      <c r="KCY352" s="7"/>
      <c r="KCZ352" s="7"/>
      <c r="KDA352" s="7"/>
      <c r="KDB352" s="7"/>
      <c r="KDC352" s="14"/>
      <c r="KDD352" s="10"/>
      <c r="KDE352" s="133"/>
      <c r="KDF352" s="108"/>
      <c r="KDG352" s="19"/>
      <c r="KDH352" s="19"/>
      <c r="KDI352" s="25"/>
      <c r="KDJ352" s="19"/>
      <c r="KDK352" s="12"/>
      <c r="KDL352" s="7"/>
      <c r="KDM352" s="7"/>
      <c r="KDN352" s="7"/>
      <c r="KDO352" s="7"/>
      <c r="KDP352" s="14"/>
      <c r="KDQ352" s="10"/>
      <c r="KDR352" s="133"/>
      <c r="KDS352" s="108"/>
      <c r="KDT352" s="19"/>
      <c r="KDU352" s="19"/>
      <c r="KDV352" s="25"/>
      <c r="KDW352" s="19"/>
      <c r="KDX352" s="12"/>
      <c r="KDY352" s="7"/>
      <c r="KDZ352" s="7"/>
      <c r="KEA352" s="7"/>
      <c r="KEB352" s="7"/>
      <c r="KEC352" s="14"/>
      <c r="KED352" s="10"/>
      <c r="KEE352" s="133"/>
      <c r="KEF352" s="108"/>
      <c r="KEG352" s="19"/>
      <c r="KEH352" s="19"/>
      <c r="KEI352" s="25"/>
      <c r="KEJ352" s="19"/>
      <c r="KEK352" s="12"/>
      <c r="KEL352" s="7"/>
      <c r="KEM352" s="7"/>
      <c r="KEN352" s="7"/>
      <c r="KEO352" s="7"/>
      <c r="KEP352" s="14"/>
      <c r="KEQ352" s="10"/>
      <c r="KER352" s="133"/>
      <c r="KES352" s="108"/>
      <c r="KET352" s="19"/>
      <c r="KEU352" s="19"/>
      <c r="KEV352" s="25"/>
      <c r="KEW352" s="19"/>
      <c r="KEX352" s="12"/>
      <c r="KEY352" s="7"/>
      <c r="KEZ352" s="7"/>
      <c r="KFA352" s="7"/>
      <c r="KFB352" s="7"/>
      <c r="KFC352" s="14"/>
      <c r="KFD352" s="10"/>
      <c r="KFE352" s="133"/>
      <c r="KFF352" s="108"/>
      <c r="KFG352" s="19"/>
      <c r="KFH352" s="19"/>
      <c r="KFI352" s="25"/>
      <c r="KFJ352" s="19"/>
      <c r="KFK352" s="12"/>
      <c r="KFL352" s="7"/>
      <c r="KFM352" s="7"/>
      <c r="KFN352" s="7"/>
      <c r="KFO352" s="7"/>
      <c r="KFP352" s="14"/>
      <c r="KFQ352" s="10"/>
      <c r="KFR352" s="133"/>
      <c r="KFS352" s="108"/>
      <c r="KFT352" s="19"/>
      <c r="KFU352" s="19"/>
      <c r="KFV352" s="25"/>
      <c r="KFW352" s="19"/>
      <c r="KFX352" s="12"/>
      <c r="KFY352" s="7"/>
      <c r="KFZ352" s="7"/>
      <c r="KGA352" s="7"/>
      <c r="KGB352" s="7"/>
      <c r="KGC352" s="14"/>
      <c r="KGD352" s="10"/>
      <c r="KGE352" s="133"/>
      <c r="KGF352" s="108"/>
      <c r="KGG352" s="19"/>
      <c r="KGH352" s="19"/>
      <c r="KGI352" s="25"/>
      <c r="KGJ352" s="19"/>
      <c r="KGK352" s="12"/>
      <c r="KGL352" s="7"/>
      <c r="KGM352" s="7"/>
      <c r="KGN352" s="7"/>
      <c r="KGO352" s="7"/>
      <c r="KGP352" s="14"/>
      <c r="KGQ352" s="10"/>
      <c r="KGR352" s="133"/>
      <c r="KGS352" s="108"/>
      <c r="KGT352" s="19"/>
      <c r="KGU352" s="19"/>
      <c r="KGV352" s="25"/>
      <c r="KGW352" s="19"/>
      <c r="KGX352" s="12"/>
      <c r="KGY352" s="7"/>
      <c r="KGZ352" s="7"/>
      <c r="KHA352" s="7"/>
      <c r="KHB352" s="7"/>
      <c r="KHC352" s="14"/>
      <c r="KHD352" s="10"/>
      <c r="KHE352" s="133"/>
      <c r="KHF352" s="108"/>
      <c r="KHG352" s="19"/>
      <c r="KHH352" s="19"/>
      <c r="KHI352" s="25"/>
      <c r="KHJ352" s="19"/>
      <c r="KHK352" s="12"/>
      <c r="KHL352" s="7"/>
      <c r="KHM352" s="7"/>
      <c r="KHN352" s="7"/>
      <c r="KHO352" s="7"/>
      <c r="KHP352" s="14"/>
      <c r="KHQ352" s="10"/>
      <c r="KHR352" s="133"/>
      <c r="KHS352" s="108"/>
      <c r="KHT352" s="19"/>
      <c r="KHU352" s="19"/>
      <c r="KHV352" s="25"/>
      <c r="KHW352" s="19"/>
      <c r="KHX352" s="12"/>
      <c r="KHY352" s="7"/>
      <c r="KHZ352" s="7"/>
      <c r="KIA352" s="7"/>
      <c r="KIB352" s="7"/>
      <c r="KIC352" s="14"/>
      <c r="KID352" s="10"/>
      <c r="KIE352" s="133"/>
      <c r="KIF352" s="108"/>
      <c r="KIG352" s="19"/>
      <c r="KIH352" s="19"/>
      <c r="KII352" s="25"/>
      <c r="KIJ352" s="19"/>
      <c r="KIK352" s="12"/>
      <c r="KIL352" s="7"/>
      <c r="KIM352" s="7"/>
      <c r="KIN352" s="7"/>
      <c r="KIO352" s="7"/>
      <c r="KIP352" s="14"/>
      <c r="KIQ352" s="10"/>
      <c r="KIR352" s="133"/>
      <c r="KIS352" s="108"/>
      <c r="KIT352" s="19"/>
      <c r="KIU352" s="19"/>
      <c r="KIV352" s="25"/>
      <c r="KIW352" s="19"/>
      <c r="KIX352" s="12"/>
      <c r="KIY352" s="7"/>
      <c r="KIZ352" s="7"/>
      <c r="KJA352" s="7"/>
      <c r="KJB352" s="7"/>
      <c r="KJC352" s="14"/>
      <c r="KJD352" s="10"/>
      <c r="KJE352" s="133"/>
      <c r="KJF352" s="108"/>
      <c r="KJG352" s="19"/>
      <c r="KJH352" s="19"/>
      <c r="KJI352" s="25"/>
      <c r="KJJ352" s="19"/>
      <c r="KJK352" s="12"/>
      <c r="KJL352" s="7"/>
      <c r="KJM352" s="7"/>
      <c r="KJN352" s="7"/>
      <c r="KJO352" s="7"/>
      <c r="KJP352" s="14"/>
      <c r="KJQ352" s="10"/>
      <c r="KJR352" s="133"/>
      <c r="KJS352" s="108"/>
      <c r="KJT352" s="19"/>
      <c r="KJU352" s="19"/>
      <c r="KJV352" s="25"/>
      <c r="KJW352" s="19"/>
      <c r="KJX352" s="12"/>
      <c r="KJY352" s="7"/>
      <c r="KJZ352" s="7"/>
      <c r="KKA352" s="7"/>
      <c r="KKB352" s="7"/>
      <c r="KKC352" s="14"/>
      <c r="KKD352" s="10"/>
      <c r="KKE352" s="133"/>
      <c r="KKF352" s="108"/>
      <c r="KKG352" s="19"/>
      <c r="KKH352" s="19"/>
      <c r="KKI352" s="25"/>
      <c r="KKJ352" s="19"/>
      <c r="KKK352" s="12"/>
      <c r="KKL352" s="7"/>
      <c r="KKM352" s="7"/>
      <c r="KKN352" s="7"/>
      <c r="KKO352" s="7"/>
      <c r="KKP352" s="14"/>
      <c r="KKQ352" s="10"/>
      <c r="KKR352" s="133"/>
      <c r="KKS352" s="108"/>
      <c r="KKT352" s="19"/>
      <c r="KKU352" s="19"/>
      <c r="KKV352" s="25"/>
      <c r="KKW352" s="19"/>
      <c r="KKX352" s="12"/>
      <c r="KKY352" s="7"/>
      <c r="KKZ352" s="7"/>
      <c r="KLA352" s="7"/>
      <c r="KLB352" s="7"/>
      <c r="KLC352" s="14"/>
      <c r="KLD352" s="10"/>
      <c r="KLE352" s="133"/>
      <c r="KLF352" s="108"/>
      <c r="KLG352" s="19"/>
      <c r="KLH352" s="19"/>
      <c r="KLI352" s="25"/>
      <c r="KLJ352" s="19"/>
      <c r="KLK352" s="12"/>
      <c r="KLL352" s="7"/>
      <c r="KLM352" s="7"/>
      <c r="KLN352" s="7"/>
      <c r="KLO352" s="7"/>
      <c r="KLP352" s="14"/>
      <c r="KLQ352" s="10"/>
      <c r="KLR352" s="133"/>
      <c r="KLS352" s="108"/>
      <c r="KLT352" s="19"/>
      <c r="KLU352" s="19"/>
      <c r="KLV352" s="25"/>
      <c r="KLW352" s="19"/>
      <c r="KLX352" s="12"/>
      <c r="KLY352" s="7"/>
      <c r="KLZ352" s="7"/>
      <c r="KMA352" s="7"/>
      <c r="KMB352" s="7"/>
      <c r="KMC352" s="14"/>
      <c r="KMD352" s="10"/>
      <c r="KME352" s="133"/>
      <c r="KMF352" s="108"/>
      <c r="KMG352" s="19"/>
      <c r="KMH352" s="19"/>
      <c r="KMI352" s="25"/>
      <c r="KMJ352" s="19"/>
      <c r="KMK352" s="12"/>
      <c r="KML352" s="7"/>
      <c r="KMM352" s="7"/>
      <c r="KMN352" s="7"/>
      <c r="KMO352" s="7"/>
      <c r="KMP352" s="14"/>
      <c r="KMQ352" s="10"/>
      <c r="KMR352" s="133"/>
      <c r="KMS352" s="108"/>
      <c r="KMT352" s="19"/>
      <c r="KMU352" s="19"/>
      <c r="KMV352" s="25"/>
      <c r="KMW352" s="19"/>
      <c r="KMX352" s="12"/>
      <c r="KMY352" s="7"/>
      <c r="KMZ352" s="7"/>
      <c r="KNA352" s="7"/>
      <c r="KNB352" s="7"/>
      <c r="KNC352" s="14"/>
      <c r="KND352" s="10"/>
      <c r="KNE352" s="133"/>
      <c r="KNF352" s="108"/>
      <c r="KNG352" s="19"/>
      <c r="KNH352" s="19"/>
      <c r="KNI352" s="25"/>
      <c r="KNJ352" s="19"/>
      <c r="KNK352" s="12"/>
      <c r="KNL352" s="7"/>
      <c r="KNM352" s="7"/>
      <c r="KNN352" s="7"/>
      <c r="KNO352" s="7"/>
      <c r="KNP352" s="14"/>
      <c r="KNQ352" s="10"/>
      <c r="KNR352" s="133"/>
      <c r="KNS352" s="108"/>
      <c r="KNT352" s="19"/>
      <c r="KNU352" s="19"/>
      <c r="KNV352" s="25"/>
      <c r="KNW352" s="19"/>
      <c r="KNX352" s="12"/>
      <c r="KNY352" s="7"/>
      <c r="KNZ352" s="7"/>
      <c r="KOA352" s="7"/>
      <c r="KOB352" s="7"/>
      <c r="KOC352" s="14"/>
      <c r="KOD352" s="10"/>
      <c r="KOE352" s="133"/>
      <c r="KOF352" s="108"/>
      <c r="KOG352" s="19"/>
      <c r="KOH352" s="19"/>
      <c r="KOI352" s="25"/>
      <c r="KOJ352" s="19"/>
      <c r="KOK352" s="12"/>
      <c r="KOL352" s="7"/>
      <c r="KOM352" s="7"/>
      <c r="KON352" s="7"/>
      <c r="KOO352" s="7"/>
      <c r="KOP352" s="14"/>
      <c r="KOQ352" s="10"/>
      <c r="KOR352" s="133"/>
      <c r="KOS352" s="108"/>
      <c r="KOT352" s="19"/>
      <c r="KOU352" s="19"/>
      <c r="KOV352" s="25"/>
      <c r="KOW352" s="19"/>
      <c r="KOX352" s="12"/>
      <c r="KOY352" s="7"/>
      <c r="KOZ352" s="7"/>
      <c r="KPA352" s="7"/>
      <c r="KPB352" s="7"/>
      <c r="KPC352" s="14"/>
      <c r="KPD352" s="10"/>
      <c r="KPE352" s="133"/>
      <c r="KPF352" s="108"/>
      <c r="KPG352" s="19"/>
      <c r="KPH352" s="19"/>
      <c r="KPI352" s="25"/>
      <c r="KPJ352" s="19"/>
      <c r="KPK352" s="12"/>
      <c r="KPL352" s="7"/>
      <c r="KPM352" s="7"/>
      <c r="KPN352" s="7"/>
      <c r="KPO352" s="7"/>
      <c r="KPP352" s="14"/>
      <c r="KPQ352" s="10"/>
      <c r="KPR352" s="133"/>
      <c r="KPS352" s="108"/>
      <c r="KPT352" s="19"/>
      <c r="KPU352" s="19"/>
      <c r="KPV352" s="25"/>
      <c r="KPW352" s="19"/>
      <c r="KPX352" s="12"/>
      <c r="KPY352" s="7"/>
      <c r="KPZ352" s="7"/>
      <c r="KQA352" s="7"/>
      <c r="KQB352" s="7"/>
      <c r="KQC352" s="14"/>
      <c r="KQD352" s="10"/>
      <c r="KQE352" s="133"/>
      <c r="KQF352" s="108"/>
      <c r="KQG352" s="19"/>
      <c r="KQH352" s="19"/>
      <c r="KQI352" s="25"/>
      <c r="KQJ352" s="19"/>
      <c r="KQK352" s="12"/>
      <c r="KQL352" s="7"/>
      <c r="KQM352" s="7"/>
      <c r="KQN352" s="7"/>
      <c r="KQO352" s="7"/>
      <c r="KQP352" s="14"/>
      <c r="KQQ352" s="10"/>
      <c r="KQR352" s="133"/>
      <c r="KQS352" s="108"/>
      <c r="KQT352" s="19"/>
      <c r="KQU352" s="19"/>
      <c r="KQV352" s="25"/>
      <c r="KQW352" s="19"/>
      <c r="KQX352" s="12"/>
      <c r="KQY352" s="7"/>
      <c r="KQZ352" s="7"/>
      <c r="KRA352" s="7"/>
      <c r="KRB352" s="7"/>
      <c r="KRC352" s="14"/>
      <c r="KRD352" s="10"/>
      <c r="KRE352" s="133"/>
      <c r="KRF352" s="108"/>
      <c r="KRG352" s="19"/>
      <c r="KRH352" s="19"/>
      <c r="KRI352" s="25"/>
      <c r="KRJ352" s="19"/>
      <c r="KRK352" s="12"/>
      <c r="KRL352" s="7"/>
      <c r="KRM352" s="7"/>
      <c r="KRN352" s="7"/>
      <c r="KRO352" s="7"/>
      <c r="KRP352" s="14"/>
      <c r="KRQ352" s="10"/>
      <c r="KRR352" s="133"/>
      <c r="KRS352" s="108"/>
      <c r="KRT352" s="19"/>
      <c r="KRU352" s="19"/>
      <c r="KRV352" s="25"/>
      <c r="KRW352" s="19"/>
      <c r="KRX352" s="12"/>
      <c r="KRY352" s="7"/>
      <c r="KRZ352" s="7"/>
      <c r="KSA352" s="7"/>
      <c r="KSB352" s="7"/>
      <c r="KSC352" s="14"/>
      <c r="KSD352" s="10"/>
      <c r="KSE352" s="133"/>
      <c r="KSF352" s="108"/>
      <c r="KSG352" s="19"/>
      <c r="KSH352" s="19"/>
      <c r="KSI352" s="25"/>
      <c r="KSJ352" s="19"/>
      <c r="KSK352" s="12"/>
      <c r="KSL352" s="7"/>
      <c r="KSM352" s="7"/>
      <c r="KSN352" s="7"/>
      <c r="KSO352" s="7"/>
      <c r="KSP352" s="14"/>
      <c r="KSQ352" s="10"/>
      <c r="KSR352" s="133"/>
      <c r="KSS352" s="108"/>
      <c r="KST352" s="19"/>
      <c r="KSU352" s="19"/>
      <c r="KSV352" s="25"/>
      <c r="KSW352" s="19"/>
      <c r="KSX352" s="12"/>
      <c r="KSY352" s="7"/>
      <c r="KSZ352" s="7"/>
      <c r="KTA352" s="7"/>
      <c r="KTB352" s="7"/>
      <c r="KTC352" s="14"/>
      <c r="KTD352" s="10"/>
      <c r="KTE352" s="133"/>
      <c r="KTF352" s="108"/>
      <c r="KTG352" s="19"/>
      <c r="KTH352" s="19"/>
      <c r="KTI352" s="25"/>
      <c r="KTJ352" s="19"/>
      <c r="KTK352" s="12"/>
      <c r="KTL352" s="7"/>
      <c r="KTM352" s="7"/>
      <c r="KTN352" s="7"/>
      <c r="KTO352" s="7"/>
      <c r="KTP352" s="14"/>
      <c r="KTQ352" s="10"/>
      <c r="KTR352" s="133"/>
      <c r="KTS352" s="108"/>
      <c r="KTT352" s="19"/>
      <c r="KTU352" s="19"/>
      <c r="KTV352" s="25"/>
      <c r="KTW352" s="19"/>
      <c r="KTX352" s="12"/>
      <c r="KTY352" s="7"/>
      <c r="KTZ352" s="7"/>
      <c r="KUA352" s="7"/>
      <c r="KUB352" s="7"/>
      <c r="KUC352" s="14"/>
      <c r="KUD352" s="10"/>
      <c r="KUE352" s="133"/>
      <c r="KUF352" s="108"/>
      <c r="KUG352" s="19"/>
      <c r="KUH352" s="19"/>
      <c r="KUI352" s="25"/>
      <c r="KUJ352" s="19"/>
      <c r="KUK352" s="12"/>
      <c r="KUL352" s="7"/>
      <c r="KUM352" s="7"/>
      <c r="KUN352" s="7"/>
      <c r="KUO352" s="7"/>
      <c r="KUP352" s="14"/>
      <c r="KUQ352" s="10"/>
      <c r="KUR352" s="133"/>
      <c r="KUS352" s="108"/>
      <c r="KUT352" s="19"/>
      <c r="KUU352" s="19"/>
      <c r="KUV352" s="25"/>
      <c r="KUW352" s="19"/>
      <c r="KUX352" s="12"/>
      <c r="KUY352" s="7"/>
      <c r="KUZ352" s="7"/>
      <c r="KVA352" s="7"/>
      <c r="KVB352" s="7"/>
      <c r="KVC352" s="14"/>
      <c r="KVD352" s="10"/>
      <c r="KVE352" s="133"/>
      <c r="KVF352" s="108"/>
      <c r="KVG352" s="19"/>
      <c r="KVH352" s="19"/>
      <c r="KVI352" s="25"/>
      <c r="KVJ352" s="19"/>
      <c r="KVK352" s="12"/>
      <c r="KVL352" s="7"/>
      <c r="KVM352" s="7"/>
      <c r="KVN352" s="7"/>
      <c r="KVO352" s="7"/>
      <c r="KVP352" s="14"/>
      <c r="KVQ352" s="10"/>
      <c r="KVR352" s="133"/>
      <c r="KVS352" s="108"/>
      <c r="KVT352" s="19"/>
      <c r="KVU352" s="19"/>
      <c r="KVV352" s="25"/>
      <c r="KVW352" s="19"/>
      <c r="KVX352" s="12"/>
      <c r="KVY352" s="7"/>
      <c r="KVZ352" s="7"/>
      <c r="KWA352" s="7"/>
      <c r="KWB352" s="7"/>
      <c r="KWC352" s="14"/>
      <c r="KWD352" s="10"/>
      <c r="KWE352" s="133"/>
      <c r="KWF352" s="108"/>
      <c r="KWG352" s="19"/>
      <c r="KWH352" s="19"/>
      <c r="KWI352" s="25"/>
      <c r="KWJ352" s="19"/>
      <c r="KWK352" s="12"/>
      <c r="KWL352" s="7"/>
      <c r="KWM352" s="7"/>
      <c r="KWN352" s="7"/>
      <c r="KWO352" s="7"/>
      <c r="KWP352" s="14"/>
      <c r="KWQ352" s="10"/>
      <c r="KWR352" s="133"/>
      <c r="KWS352" s="108"/>
      <c r="KWT352" s="19"/>
      <c r="KWU352" s="19"/>
      <c r="KWV352" s="25"/>
      <c r="KWW352" s="19"/>
      <c r="KWX352" s="12"/>
      <c r="KWY352" s="7"/>
      <c r="KWZ352" s="7"/>
      <c r="KXA352" s="7"/>
      <c r="KXB352" s="7"/>
      <c r="KXC352" s="14"/>
      <c r="KXD352" s="10"/>
      <c r="KXE352" s="133"/>
      <c r="KXF352" s="108"/>
      <c r="KXG352" s="19"/>
      <c r="KXH352" s="19"/>
      <c r="KXI352" s="25"/>
      <c r="KXJ352" s="19"/>
      <c r="KXK352" s="12"/>
      <c r="KXL352" s="7"/>
      <c r="KXM352" s="7"/>
      <c r="KXN352" s="7"/>
      <c r="KXO352" s="7"/>
      <c r="KXP352" s="14"/>
      <c r="KXQ352" s="10"/>
      <c r="KXR352" s="133"/>
      <c r="KXS352" s="108"/>
      <c r="KXT352" s="19"/>
      <c r="KXU352" s="19"/>
      <c r="KXV352" s="25"/>
      <c r="KXW352" s="19"/>
      <c r="KXX352" s="12"/>
      <c r="KXY352" s="7"/>
      <c r="KXZ352" s="7"/>
      <c r="KYA352" s="7"/>
      <c r="KYB352" s="7"/>
      <c r="KYC352" s="14"/>
      <c r="KYD352" s="10"/>
      <c r="KYE352" s="133"/>
      <c r="KYF352" s="108"/>
      <c r="KYG352" s="19"/>
      <c r="KYH352" s="19"/>
      <c r="KYI352" s="25"/>
      <c r="KYJ352" s="19"/>
      <c r="KYK352" s="12"/>
      <c r="KYL352" s="7"/>
      <c r="KYM352" s="7"/>
      <c r="KYN352" s="7"/>
      <c r="KYO352" s="7"/>
      <c r="KYP352" s="14"/>
      <c r="KYQ352" s="10"/>
      <c r="KYR352" s="133"/>
      <c r="KYS352" s="108"/>
      <c r="KYT352" s="19"/>
      <c r="KYU352" s="19"/>
      <c r="KYV352" s="25"/>
      <c r="KYW352" s="19"/>
      <c r="KYX352" s="12"/>
      <c r="KYY352" s="7"/>
      <c r="KYZ352" s="7"/>
      <c r="KZA352" s="7"/>
      <c r="KZB352" s="7"/>
      <c r="KZC352" s="14"/>
      <c r="KZD352" s="10"/>
      <c r="KZE352" s="133"/>
      <c r="KZF352" s="108"/>
      <c r="KZG352" s="19"/>
      <c r="KZH352" s="19"/>
      <c r="KZI352" s="25"/>
      <c r="KZJ352" s="19"/>
      <c r="KZK352" s="12"/>
      <c r="KZL352" s="7"/>
      <c r="KZM352" s="7"/>
      <c r="KZN352" s="7"/>
      <c r="KZO352" s="7"/>
      <c r="KZP352" s="14"/>
      <c r="KZQ352" s="10"/>
      <c r="KZR352" s="133"/>
      <c r="KZS352" s="108"/>
      <c r="KZT352" s="19"/>
      <c r="KZU352" s="19"/>
      <c r="KZV352" s="25"/>
      <c r="KZW352" s="19"/>
      <c r="KZX352" s="12"/>
      <c r="KZY352" s="7"/>
      <c r="KZZ352" s="7"/>
      <c r="LAA352" s="7"/>
      <c r="LAB352" s="7"/>
      <c r="LAC352" s="14"/>
      <c r="LAD352" s="10"/>
      <c r="LAE352" s="133"/>
      <c r="LAF352" s="108"/>
      <c r="LAG352" s="19"/>
      <c r="LAH352" s="19"/>
      <c r="LAI352" s="25"/>
      <c r="LAJ352" s="19"/>
      <c r="LAK352" s="12"/>
      <c r="LAL352" s="7"/>
      <c r="LAM352" s="7"/>
      <c r="LAN352" s="7"/>
      <c r="LAO352" s="7"/>
      <c r="LAP352" s="14"/>
      <c r="LAQ352" s="10"/>
      <c r="LAR352" s="133"/>
      <c r="LAS352" s="108"/>
      <c r="LAT352" s="19"/>
      <c r="LAU352" s="19"/>
      <c r="LAV352" s="25"/>
      <c r="LAW352" s="19"/>
      <c r="LAX352" s="12"/>
      <c r="LAY352" s="7"/>
      <c r="LAZ352" s="7"/>
      <c r="LBA352" s="7"/>
      <c r="LBB352" s="7"/>
      <c r="LBC352" s="14"/>
      <c r="LBD352" s="10"/>
      <c r="LBE352" s="133"/>
      <c r="LBF352" s="108"/>
      <c r="LBG352" s="19"/>
      <c r="LBH352" s="19"/>
      <c r="LBI352" s="25"/>
      <c r="LBJ352" s="19"/>
      <c r="LBK352" s="12"/>
      <c r="LBL352" s="7"/>
      <c r="LBM352" s="7"/>
      <c r="LBN352" s="7"/>
      <c r="LBO352" s="7"/>
      <c r="LBP352" s="14"/>
      <c r="LBQ352" s="10"/>
      <c r="LBR352" s="133"/>
      <c r="LBS352" s="108"/>
      <c r="LBT352" s="19"/>
      <c r="LBU352" s="19"/>
      <c r="LBV352" s="25"/>
      <c r="LBW352" s="19"/>
      <c r="LBX352" s="12"/>
      <c r="LBY352" s="7"/>
      <c r="LBZ352" s="7"/>
      <c r="LCA352" s="7"/>
      <c r="LCB352" s="7"/>
      <c r="LCC352" s="14"/>
      <c r="LCD352" s="10"/>
      <c r="LCE352" s="133"/>
      <c r="LCF352" s="108"/>
      <c r="LCG352" s="19"/>
      <c r="LCH352" s="19"/>
      <c r="LCI352" s="25"/>
      <c r="LCJ352" s="19"/>
      <c r="LCK352" s="12"/>
      <c r="LCL352" s="7"/>
      <c r="LCM352" s="7"/>
      <c r="LCN352" s="7"/>
      <c r="LCO352" s="7"/>
      <c r="LCP352" s="14"/>
      <c r="LCQ352" s="10"/>
      <c r="LCR352" s="133"/>
      <c r="LCS352" s="108"/>
      <c r="LCT352" s="19"/>
      <c r="LCU352" s="19"/>
      <c r="LCV352" s="25"/>
      <c r="LCW352" s="19"/>
      <c r="LCX352" s="12"/>
      <c r="LCY352" s="7"/>
      <c r="LCZ352" s="7"/>
      <c r="LDA352" s="7"/>
      <c r="LDB352" s="7"/>
      <c r="LDC352" s="14"/>
      <c r="LDD352" s="10"/>
      <c r="LDE352" s="133"/>
      <c r="LDF352" s="108"/>
      <c r="LDG352" s="19"/>
      <c r="LDH352" s="19"/>
      <c r="LDI352" s="25"/>
      <c r="LDJ352" s="19"/>
      <c r="LDK352" s="12"/>
      <c r="LDL352" s="7"/>
      <c r="LDM352" s="7"/>
      <c r="LDN352" s="7"/>
      <c r="LDO352" s="7"/>
      <c r="LDP352" s="14"/>
      <c r="LDQ352" s="10"/>
      <c r="LDR352" s="133"/>
      <c r="LDS352" s="108"/>
      <c r="LDT352" s="19"/>
      <c r="LDU352" s="19"/>
      <c r="LDV352" s="25"/>
      <c r="LDW352" s="19"/>
      <c r="LDX352" s="12"/>
      <c r="LDY352" s="7"/>
      <c r="LDZ352" s="7"/>
      <c r="LEA352" s="7"/>
      <c r="LEB352" s="7"/>
      <c r="LEC352" s="14"/>
      <c r="LED352" s="10"/>
      <c r="LEE352" s="133"/>
      <c r="LEF352" s="108"/>
      <c r="LEG352" s="19"/>
      <c r="LEH352" s="19"/>
      <c r="LEI352" s="25"/>
      <c r="LEJ352" s="19"/>
      <c r="LEK352" s="12"/>
      <c r="LEL352" s="7"/>
      <c r="LEM352" s="7"/>
      <c r="LEN352" s="7"/>
      <c r="LEO352" s="7"/>
      <c r="LEP352" s="14"/>
      <c r="LEQ352" s="10"/>
      <c r="LER352" s="133"/>
      <c r="LES352" s="108"/>
      <c r="LET352" s="19"/>
      <c r="LEU352" s="19"/>
      <c r="LEV352" s="25"/>
      <c r="LEW352" s="19"/>
      <c r="LEX352" s="12"/>
      <c r="LEY352" s="7"/>
      <c r="LEZ352" s="7"/>
      <c r="LFA352" s="7"/>
      <c r="LFB352" s="7"/>
      <c r="LFC352" s="14"/>
      <c r="LFD352" s="10"/>
      <c r="LFE352" s="133"/>
      <c r="LFF352" s="108"/>
      <c r="LFG352" s="19"/>
      <c r="LFH352" s="19"/>
      <c r="LFI352" s="25"/>
      <c r="LFJ352" s="19"/>
      <c r="LFK352" s="12"/>
      <c r="LFL352" s="7"/>
      <c r="LFM352" s="7"/>
      <c r="LFN352" s="7"/>
      <c r="LFO352" s="7"/>
      <c r="LFP352" s="14"/>
      <c r="LFQ352" s="10"/>
      <c r="LFR352" s="133"/>
      <c r="LFS352" s="108"/>
      <c r="LFT352" s="19"/>
      <c r="LFU352" s="19"/>
      <c r="LFV352" s="25"/>
      <c r="LFW352" s="19"/>
      <c r="LFX352" s="12"/>
      <c r="LFY352" s="7"/>
      <c r="LFZ352" s="7"/>
      <c r="LGA352" s="7"/>
      <c r="LGB352" s="7"/>
      <c r="LGC352" s="14"/>
      <c r="LGD352" s="10"/>
      <c r="LGE352" s="133"/>
      <c r="LGF352" s="108"/>
      <c r="LGG352" s="19"/>
      <c r="LGH352" s="19"/>
      <c r="LGI352" s="25"/>
      <c r="LGJ352" s="19"/>
      <c r="LGK352" s="12"/>
      <c r="LGL352" s="7"/>
      <c r="LGM352" s="7"/>
      <c r="LGN352" s="7"/>
      <c r="LGO352" s="7"/>
      <c r="LGP352" s="14"/>
      <c r="LGQ352" s="10"/>
      <c r="LGR352" s="133"/>
      <c r="LGS352" s="108"/>
      <c r="LGT352" s="19"/>
      <c r="LGU352" s="19"/>
      <c r="LGV352" s="25"/>
      <c r="LGW352" s="19"/>
      <c r="LGX352" s="12"/>
      <c r="LGY352" s="7"/>
      <c r="LGZ352" s="7"/>
      <c r="LHA352" s="7"/>
      <c r="LHB352" s="7"/>
      <c r="LHC352" s="14"/>
      <c r="LHD352" s="10"/>
      <c r="LHE352" s="133"/>
      <c r="LHF352" s="108"/>
      <c r="LHG352" s="19"/>
      <c r="LHH352" s="19"/>
      <c r="LHI352" s="25"/>
      <c r="LHJ352" s="19"/>
      <c r="LHK352" s="12"/>
      <c r="LHL352" s="7"/>
      <c r="LHM352" s="7"/>
      <c r="LHN352" s="7"/>
      <c r="LHO352" s="7"/>
      <c r="LHP352" s="14"/>
      <c r="LHQ352" s="10"/>
      <c r="LHR352" s="133"/>
      <c r="LHS352" s="108"/>
      <c r="LHT352" s="19"/>
      <c r="LHU352" s="19"/>
      <c r="LHV352" s="25"/>
      <c r="LHW352" s="19"/>
      <c r="LHX352" s="12"/>
      <c r="LHY352" s="7"/>
      <c r="LHZ352" s="7"/>
      <c r="LIA352" s="7"/>
      <c r="LIB352" s="7"/>
      <c r="LIC352" s="14"/>
      <c r="LID352" s="10"/>
      <c r="LIE352" s="133"/>
      <c r="LIF352" s="108"/>
      <c r="LIG352" s="19"/>
      <c r="LIH352" s="19"/>
      <c r="LII352" s="25"/>
      <c r="LIJ352" s="19"/>
      <c r="LIK352" s="12"/>
      <c r="LIL352" s="7"/>
      <c r="LIM352" s="7"/>
      <c r="LIN352" s="7"/>
      <c r="LIO352" s="7"/>
      <c r="LIP352" s="14"/>
      <c r="LIQ352" s="10"/>
      <c r="LIR352" s="133"/>
      <c r="LIS352" s="108"/>
      <c r="LIT352" s="19"/>
      <c r="LIU352" s="19"/>
      <c r="LIV352" s="25"/>
      <c r="LIW352" s="19"/>
      <c r="LIX352" s="12"/>
      <c r="LIY352" s="7"/>
      <c r="LIZ352" s="7"/>
      <c r="LJA352" s="7"/>
      <c r="LJB352" s="7"/>
      <c r="LJC352" s="14"/>
      <c r="LJD352" s="10"/>
      <c r="LJE352" s="133"/>
      <c r="LJF352" s="108"/>
      <c r="LJG352" s="19"/>
      <c r="LJH352" s="19"/>
      <c r="LJI352" s="25"/>
      <c r="LJJ352" s="19"/>
      <c r="LJK352" s="12"/>
      <c r="LJL352" s="7"/>
      <c r="LJM352" s="7"/>
      <c r="LJN352" s="7"/>
      <c r="LJO352" s="7"/>
      <c r="LJP352" s="14"/>
      <c r="LJQ352" s="10"/>
      <c r="LJR352" s="133"/>
      <c r="LJS352" s="108"/>
      <c r="LJT352" s="19"/>
      <c r="LJU352" s="19"/>
      <c r="LJV352" s="25"/>
      <c r="LJW352" s="19"/>
      <c r="LJX352" s="12"/>
      <c r="LJY352" s="7"/>
      <c r="LJZ352" s="7"/>
      <c r="LKA352" s="7"/>
      <c r="LKB352" s="7"/>
      <c r="LKC352" s="14"/>
      <c r="LKD352" s="10"/>
      <c r="LKE352" s="133"/>
      <c r="LKF352" s="108"/>
      <c r="LKG352" s="19"/>
      <c r="LKH352" s="19"/>
      <c r="LKI352" s="25"/>
      <c r="LKJ352" s="19"/>
      <c r="LKK352" s="12"/>
      <c r="LKL352" s="7"/>
      <c r="LKM352" s="7"/>
      <c r="LKN352" s="7"/>
      <c r="LKO352" s="7"/>
      <c r="LKP352" s="14"/>
      <c r="LKQ352" s="10"/>
      <c r="LKR352" s="133"/>
      <c r="LKS352" s="108"/>
      <c r="LKT352" s="19"/>
      <c r="LKU352" s="19"/>
      <c r="LKV352" s="25"/>
      <c r="LKW352" s="19"/>
      <c r="LKX352" s="12"/>
      <c r="LKY352" s="7"/>
      <c r="LKZ352" s="7"/>
      <c r="LLA352" s="7"/>
      <c r="LLB352" s="7"/>
      <c r="LLC352" s="14"/>
      <c r="LLD352" s="10"/>
      <c r="LLE352" s="133"/>
      <c r="LLF352" s="108"/>
      <c r="LLG352" s="19"/>
      <c r="LLH352" s="19"/>
      <c r="LLI352" s="25"/>
      <c r="LLJ352" s="19"/>
      <c r="LLK352" s="12"/>
      <c r="LLL352" s="7"/>
      <c r="LLM352" s="7"/>
      <c r="LLN352" s="7"/>
      <c r="LLO352" s="7"/>
      <c r="LLP352" s="14"/>
      <c r="LLQ352" s="10"/>
      <c r="LLR352" s="133"/>
      <c r="LLS352" s="108"/>
      <c r="LLT352" s="19"/>
      <c r="LLU352" s="19"/>
      <c r="LLV352" s="25"/>
      <c r="LLW352" s="19"/>
      <c r="LLX352" s="12"/>
      <c r="LLY352" s="7"/>
      <c r="LLZ352" s="7"/>
      <c r="LMA352" s="7"/>
      <c r="LMB352" s="7"/>
      <c r="LMC352" s="14"/>
      <c r="LMD352" s="10"/>
      <c r="LME352" s="133"/>
      <c r="LMF352" s="108"/>
      <c r="LMG352" s="19"/>
      <c r="LMH352" s="19"/>
      <c r="LMI352" s="25"/>
      <c r="LMJ352" s="19"/>
      <c r="LMK352" s="12"/>
      <c r="LML352" s="7"/>
      <c r="LMM352" s="7"/>
      <c r="LMN352" s="7"/>
      <c r="LMO352" s="7"/>
      <c r="LMP352" s="14"/>
      <c r="LMQ352" s="10"/>
      <c r="LMR352" s="133"/>
      <c r="LMS352" s="108"/>
      <c r="LMT352" s="19"/>
      <c r="LMU352" s="19"/>
      <c r="LMV352" s="25"/>
      <c r="LMW352" s="19"/>
      <c r="LMX352" s="12"/>
      <c r="LMY352" s="7"/>
      <c r="LMZ352" s="7"/>
      <c r="LNA352" s="7"/>
      <c r="LNB352" s="7"/>
      <c r="LNC352" s="14"/>
      <c r="LND352" s="10"/>
      <c r="LNE352" s="133"/>
      <c r="LNF352" s="108"/>
      <c r="LNG352" s="19"/>
      <c r="LNH352" s="19"/>
      <c r="LNI352" s="25"/>
      <c r="LNJ352" s="19"/>
      <c r="LNK352" s="12"/>
      <c r="LNL352" s="7"/>
      <c r="LNM352" s="7"/>
      <c r="LNN352" s="7"/>
      <c r="LNO352" s="7"/>
      <c r="LNP352" s="14"/>
      <c r="LNQ352" s="10"/>
      <c r="LNR352" s="133"/>
      <c r="LNS352" s="108"/>
      <c r="LNT352" s="19"/>
      <c r="LNU352" s="19"/>
      <c r="LNV352" s="25"/>
      <c r="LNW352" s="19"/>
      <c r="LNX352" s="12"/>
      <c r="LNY352" s="7"/>
      <c r="LNZ352" s="7"/>
      <c r="LOA352" s="7"/>
      <c r="LOB352" s="7"/>
      <c r="LOC352" s="14"/>
      <c r="LOD352" s="10"/>
      <c r="LOE352" s="133"/>
      <c r="LOF352" s="108"/>
      <c r="LOG352" s="19"/>
      <c r="LOH352" s="19"/>
      <c r="LOI352" s="25"/>
      <c r="LOJ352" s="19"/>
      <c r="LOK352" s="12"/>
      <c r="LOL352" s="7"/>
      <c r="LOM352" s="7"/>
      <c r="LON352" s="7"/>
      <c r="LOO352" s="7"/>
      <c r="LOP352" s="14"/>
      <c r="LOQ352" s="10"/>
      <c r="LOR352" s="133"/>
      <c r="LOS352" s="108"/>
      <c r="LOT352" s="19"/>
      <c r="LOU352" s="19"/>
      <c r="LOV352" s="25"/>
      <c r="LOW352" s="19"/>
      <c r="LOX352" s="12"/>
      <c r="LOY352" s="7"/>
      <c r="LOZ352" s="7"/>
      <c r="LPA352" s="7"/>
      <c r="LPB352" s="7"/>
      <c r="LPC352" s="14"/>
      <c r="LPD352" s="10"/>
      <c r="LPE352" s="133"/>
      <c r="LPF352" s="108"/>
      <c r="LPG352" s="19"/>
      <c r="LPH352" s="19"/>
      <c r="LPI352" s="25"/>
      <c r="LPJ352" s="19"/>
      <c r="LPK352" s="12"/>
      <c r="LPL352" s="7"/>
      <c r="LPM352" s="7"/>
      <c r="LPN352" s="7"/>
      <c r="LPO352" s="7"/>
      <c r="LPP352" s="14"/>
      <c r="LPQ352" s="10"/>
      <c r="LPR352" s="133"/>
      <c r="LPS352" s="108"/>
      <c r="LPT352" s="19"/>
      <c r="LPU352" s="19"/>
      <c r="LPV352" s="25"/>
      <c r="LPW352" s="19"/>
      <c r="LPX352" s="12"/>
      <c r="LPY352" s="7"/>
      <c r="LPZ352" s="7"/>
      <c r="LQA352" s="7"/>
      <c r="LQB352" s="7"/>
      <c r="LQC352" s="14"/>
      <c r="LQD352" s="10"/>
      <c r="LQE352" s="133"/>
      <c r="LQF352" s="108"/>
      <c r="LQG352" s="19"/>
      <c r="LQH352" s="19"/>
      <c r="LQI352" s="25"/>
      <c r="LQJ352" s="19"/>
      <c r="LQK352" s="12"/>
      <c r="LQL352" s="7"/>
      <c r="LQM352" s="7"/>
      <c r="LQN352" s="7"/>
      <c r="LQO352" s="7"/>
      <c r="LQP352" s="14"/>
      <c r="LQQ352" s="10"/>
      <c r="LQR352" s="133"/>
      <c r="LQS352" s="108"/>
      <c r="LQT352" s="19"/>
      <c r="LQU352" s="19"/>
      <c r="LQV352" s="25"/>
      <c r="LQW352" s="19"/>
      <c r="LQX352" s="12"/>
      <c r="LQY352" s="7"/>
      <c r="LQZ352" s="7"/>
      <c r="LRA352" s="7"/>
      <c r="LRB352" s="7"/>
      <c r="LRC352" s="14"/>
      <c r="LRD352" s="10"/>
      <c r="LRE352" s="133"/>
      <c r="LRF352" s="108"/>
      <c r="LRG352" s="19"/>
      <c r="LRH352" s="19"/>
      <c r="LRI352" s="25"/>
      <c r="LRJ352" s="19"/>
      <c r="LRK352" s="12"/>
      <c r="LRL352" s="7"/>
      <c r="LRM352" s="7"/>
      <c r="LRN352" s="7"/>
      <c r="LRO352" s="7"/>
      <c r="LRP352" s="14"/>
      <c r="LRQ352" s="10"/>
      <c r="LRR352" s="133"/>
      <c r="LRS352" s="108"/>
      <c r="LRT352" s="19"/>
      <c r="LRU352" s="19"/>
      <c r="LRV352" s="25"/>
      <c r="LRW352" s="19"/>
      <c r="LRX352" s="12"/>
      <c r="LRY352" s="7"/>
      <c r="LRZ352" s="7"/>
      <c r="LSA352" s="7"/>
      <c r="LSB352" s="7"/>
      <c r="LSC352" s="14"/>
      <c r="LSD352" s="10"/>
      <c r="LSE352" s="133"/>
      <c r="LSF352" s="108"/>
      <c r="LSG352" s="19"/>
      <c r="LSH352" s="19"/>
      <c r="LSI352" s="25"/>
      <c r="LSJ352" s="19"/>
      <c r="LSK352" s="12"/>
      <c r="LSL352" s="7"/>
      <c r="LSM352" s="7"/>
      <c r="LSN352" s="7"/>
      <c r="LSO352" s="7"/>
      <c r="LSP352" s="14"/>
      <c r="LSQ352" s="10"/>
      <c r="LSR352" s="133"/>
      <c r="LSS352" s="108"/>
      <c r="LST352" s="19"/>
      <c r="LSU352" s="19"/>
      <c r="LSV352" s="25"/>
      <c r="LSW352" s="19"/>
      <c r="LSX352" s="12"/>
      <c r="LSY352" s="7"/>
      <c r="LSZ352" s="7"/>
      <c r="LTA352" s="7"/>
      <c r="LTB352" s="7"/>
      <c r="LTC352" s="14"/>
      <c r="LTD352" s="10"/>
      <c r="LTE352" s="133"/>
      <c r="LTF352" s="108"/>
      <c r="LTG352" s="19"/>
      <c r="LTH352" s="19"/>
      <c r="LTI352" s="25"/>
      <c r="LTJ352" s="19"/>
      <c r="LTK352" s="12"/>
      <c r="LTL352" s="7"/>
      <c r="LTM352" s="7"/>
      <c r="LTN352" s="7"/>
      <c r="LTO352" s="7"/>
      <c r="LTP352" s="14"/>
      <c r="LTQ352" s="10"/>
      <c r="LTR352" s="133"/>
      <c r="LTS352" s="108"/>
      <c r="LTT352" s="19"/>
      <c r="LTU352" s="19"/>
      <c r="LTV352" s="25"/>
      <c r="LTW352" s="19"/>
      <c r="LTX352" s="12"/>
      <c r="LTY352" s="7"/>
      <c r="LTZ352" s="7"/>
      <c r="LUA352" s="7"/>
      <c r="LUB352" s="7"/>
      <c r="LUC352" s="14"/>
      <c r="LUD352" s="10"/>
      <c r="LUE352" s="133"/>
      <c r="LUF352" s="108"/>
      <c r="LUG352" s="19"/>
      <c r="LUH352" s="19"/>
      <c r="LUI352" s="25"/>
      <c r="LUJ352" s="19"/>
      <c r="LUK352" s="12"/>
      <c r="LUL352" s="7"/>
      <c r="LUM352" s="7"/>
      <c r="LUN352" s="7"/>
      <c r="LUO352" s="7"/>
      <c r="LUP352" s="14"/>
      <c r="LUQ352" s="10"/>
      <c r="LUR352" s="133"/>
      <c r="LUS352" s="108"/>
      <c r="LUT352" s="19"/>
      <c r="LUU352" s="19"/>
      <c r="LUV352" s="25"/>
      <c r="LUW352" s="19"/>
      <c r="LUX352" s="12"/>
      <c r="LUY352" s="7"/>
      <c r="LUZ352" s="7"/>
      <c r="LVA352" s="7"/>
      <c r="LVB352" s="7"/>
      <c r="LVC352" s="14"/>
      <c r="LVD352" s="10"/>
      <c r="LVE352" s="133"/>
      <c r="LVF352" s="108"/>
      <c r="LVG352" s="19"/>
      <c r="LVH352" s="19"/>
      <c r="LVI352" s="25"/>
      <c r="LVJ352" s="19"/>
      <c r="LVK352" s="12"/>
      <c r="LVL352" s="7"/>
      <c r="LVM352" s="7"/>
      <c r="LVN352" s="7"/>
      <c r="LVO352" s="7"/>
      <c r="LVP352" s="14"/>
      <c r="LVQ352" s="10"/>
      <c r="LVR352" s="133"/>
      <c r="LVS352" s="108"/>
      <c r="LVT352" s="19"/>
      <c r="LVU352" s="19"/>
      <c r="LVV352" s="25"/>
      <c r="LVW352" s="19"/>
      <c r="LVX352" s="12"/>
      <c r="LVY352" s="7"/>
      <c r="LVZ352" s="7"/>
      <c r="LWA352" s="7"/>
      <c r="LWB352" s="7"/>
      <c r="LWC352" s="14"/>
      <c r="LWD352" s="10"/>
      <c r="LWE352" s="133"/>
      <c r="LWF352" s="108"/>
      <c r="LWG352" s="19"/>
      <c r="LWH352" s="19"/>
      <c r="LWI352" s="25"/>
      <c r="LWJ352" s="19"/>
      <c r="LWK352" s="12"/>
      <c r="LWL352" s="7"/>
      <c r="LWM352" s="7"/>
      <c r="LWN352" s="7"/>
      <c r="LWO352" s="7"/>
      <c r="LWP352" s="14"/>
      <c r="LWQ352" s="10"/>
      <c r="LWR352" s="133"/>
      <c r="LWS352" s="108"/>
      <c r="LWT352" s="19"/>
      <c r="LWU352" s="19"/>
      <c r="LWV352" s="25"/>
      <c r="LWW352" s="19"/>
      <c r="LWX352" s="12"/>
      <c r="LWY352" s="7"/>
      <c r="LWZ352" s="7"/>
      <c r="LXA352" s="7"/>
      <c r="LXB352" s="7"/>
      <c r="LXC352" s="14"/>
      <c r="LXD352" s="10"/>
      <c r="LXE352" s="133"/>
      <c r="LXF352" s="108"/>
      <c r="LXG352" s="19"/>
      <c r="LXH352" s="19"/>
      <c r="LXI352" s="25"/>
      <c r="LXJ352" s="19"/>
      <c r="LXK352" s="12"/>
      <c r="LXL352" s="7"/>
      <c r="LXM352" s="7"/>
      <c r="LXN352" s="7"/>
      <c r="LXO352" s="7"/>
      <c r="LXP352" s="14"/>
      <c r="LXQ352" s="10"/>
      <c r="LXR352" s="133"/>
      <c r="LXS352" s="108"/>
      <c r="LXT352" s="19"/>
      <c r="LXU352" s="19"/>
      <c r="LXV352" s="25"/>
      <c r="LXW352" s="19"/>
      <c r="LXX352" s="12"/>
      <c r="LXY352" s="7"/>
      <c r="LXZ352" s="7"/>
      <c r="LYA352" s="7"/>
      <c r="LYB352" s="7"/>
      <c r="LYC352" s="14"/>
      <c r="LYD352" s="10"/>
      <c r="LYE352" s="133"/>
      <c r="LYF352" s="108"/>
      <c r="LYG352" s="19"/>
      <c r="LYH352" s="19"/>
      <c r="LYI352" s="25"/>
      <c r="LYJ352" s="19"/>
      <c r="LYK352" s="12"/>
      <c r="LYL352" s="7"/>
      <c r="LYM352" s="7"/>
      <c r="LYN352" s="7"/>
      <c r="LYO352" s="7"/>
      <c r="LYP352" s="14"/>
      <c r="LYQ352" s="10"/>
      <c r="LYR352" s="133"/>
      <c r="LYS352" s="108"/>
      <c r="LYT352" s="19"/>
      <c r="LYU352" s="19"/>
      <c r="LYV352" s="25"/>
      <c r="LYW352" s="19"/>
      <c r="LYX352" s="12"/>
      <c r="LYY352" s="7"/>
      <c r="LYZ352" s="7"/>
      <c r="LZA352" s="7"/>
      <c r="LZB352" s="7"/>
      <c r="LZC352" s="14"/>
      <c r="LZD352" s="10"/>
      <c r="LZE352" s="133"/>
      <c r="LZF352" s="108"/>
      <c r="LZG352" s="19"/>
      <c r="LZH352" s="19"/>
      <c r="LZI352" s="25"/>
      <c r="LZJ352" s="19"/>
      <c r="LZK352" s="12"/>
      <c r="LZL352" s="7"/>
      <c r="LZM352" s="7"/>
      <c r="LZN352" s="7"/>
      <c r="LZO352" s="7"/>
      <c r="LZP352" s="14"/>
      <c r="LZQ352" s="10"/>
      <c r="LZR352" s="133"/>
      <c r="LZS352" s="108"/>
      <c r="LZT352" s="19"/>
      <c r="LZU352" s="19"/>
      <c r="LZV352" s="25"/>
      <c r="LZW352" s="19"/>
      <c r="LZX352" s="12"/>
      <c r="LZY352" s="7"/>
      <c r="LZZ352" s="7"/>
      <c r="MAA352" s="7"/>
      <c r="MAB352" s="7"/>
      <c r="MAC352" s="14"/>
      <c r="MAD352" s="10"/>
      <c r="MAE352" s="133"/>
      <c r="MAF352" s="108"/>
      <c r="MAG352" s="19"/>
      <c r="MAH352" s="19"/>
      <c r="MAI352" s="25"/>
      <c r="MAJ352" s="19"/>
      <c r="MAK352" s="12"/>
      <c r="MAL352" s="7"/>
      <c r="MAM352" s="7"/>
      <c r="MAN352" s="7"/>
      <c r="MAO352" s="7"/>
      <c r="MAP352" s="14"/>
      <c r="MAQ352" s="10"/>
      <c r="MAR352" s="133"/>
      <c r="MAS352" s="108"/>
      <c r="MAT352" s="19"/>
      <c r="MAU352" s="19"/>
      <c r="MAV352" s="25"/>
      <c r="MAW352" s="19"/>
      <c r="MAX352" s="12"/>
      <c r="MAY352" s="7"/>
      <c r="MAZ352" s="7"/>
      <c r="MBA352" s="7"/>
      <c r="MBB352" s="7"/>
      <c r="MBC352" s="14"/>
      <c r="MBD352" s="10"/>
      <c r="MBE352" s="133"/>
      <c r="MBF352" s="108"/>
      <c r="MBG352" s="19"/>
      <c r="MBH352" s="19"/>
      <c r="MBI352" s="25"/>
      <c r="MBJ352" s="19"/>
      <c r="MBK352" s="12"/>
      <c r="MBL352" s="7"/>
      <c r="MBM352" s="7"/>
      <c r="MBN352" s="7"/>
      <c r="MBO352" s="7"/>
      <c r="MBP352" s="14"/>
      <c r="MBQ352" s="10"/>
      <c r="MBR352" s="133"/>
      <c r="MBS352" s="108"/>
      <c r="MBT352" s="19"/>
      <c r="MBU352" s="19"/>
      <c r="MBV352" s="25"/>
      <c r="MBW352" s="19"/>
      <c r="MBX352" s="12"/>
      <c r="MBY352" s="7"/>
      <c r="MBZ352" s="7"/>
      <c r="MCA352" s="7"/>
      <c r="MCB352" s="7"/>
      <c r="MCC352" s="14"/>
      <c r="MCD352" s="10"/>
      <c r="MCE352" s="133"/>
      <c r="MCF352" s="108"/>
      <c r="MCG352" s="19"/>
      <c r="MCH352" s="19"/>
      <c r="MCI352" s="25"/>
      <c r="MCJ352" s="19"/>
      <c r="MCK352" s="12"/>
      <c r="MCL352" s="7"/>
      <c r="MCM352" s="7"/>
      <c r="MCN352" s="7"/>
      <c r="MCO352" s="7"/>
      <c r="MCP352" s="14"/>
      <c r="MCQ352" s="10"/>
      <c r="MCR352" s="133"/>
      <c r="MCS352" s="108"/>
      <c r="MCT352" s="19"/>
      <c r="MCU352" s="19"/>
      <c r="MCV352" s="25"/>
      <c r="MCW352" s="19"/>
      <c r="MCX352" s="12"/>
      <c r="MCY352" s="7"/>
      <c r="MCZ352" s="7"/>
      <c r="MDA352" s="7"/>
      <c r="MDB352" s="7"/>
      <c r="MDC352" s="14"/>
      <c r="MDD352" s="10"/>
      <c r="MDE352" s="133"/>
      <c r="MDF352" s="108"/>
      <c r="MDG352" s="19"/>
      <c r="MDH352" s="19"/>
      <c r="MDI352" s="25"/>
      <c r="MDJ352" s="19"/>
      <c r="MDK352" s="12"/>
      <c r="MDL352" s="7"/>
      <c r="MDM352" s="7"/>
      <c r="MDN352" s="7"/>
      <c r="MDO352" s="7"/>
      <c r="MDP352" s="14"/>
      <c r="MDQ352" s="10"/>
      <c r="MDR352" s="133"/>
      <c r="MDS352" s="108"/>
      <c r="MDT352" s="19"/>
      <c r="MDU352" s="19"/>
      <c r="MDV352" s="25"/>
      <c r="MDW352" s="19"/>
      <c r="MDX352" s="12"/>
      <c r="MDY352" s="7"/>
      <c r="MDZ352" s="7"/>
      <c r="MEA352" s="7"/>
      <c r="MEB352" s="7"/>
      <c r="MEC352" s="14"/>
      <c r="MED352" s="10"/>
      <c r="MEE352" s="133"/>
      <c r="MEF352" s="108"/>
      <c r="MEG352" s="19"/>
      <c r="MEH352" s="19"/>
      <c r="MEI352" s="25"/>
      <c r="MEJ352" s="19"/>
      <c r="MEK352" s="12"/>
      <c r="MEL352" s="7"/>
      <c r="MEM352" s="7"/>
      <c r="MEN352" s="7"/>
      <c r="MEO352" s="7"/>
      <c r="MEP352" s="14"/>
      <c r="MEQ352" s="10"/>
      <c r="MER352" s="133"/>
      <c r="MES352" s="108"/>
      <c r="MET352" s="19"/>
      <c r="MEU352" s="19"/>
      <c r="MEV352" s="25"/>
      <c r="MEW352" s="19"/>
      <c r="MEX352" s="12"/>
      <c r="MEY352" s="7"/>
      <c r="MEZ352" s="7"/>
      <c r="MFA352" s="7"/>
      <c r="MFB352" s="7"/>
      <c r="MFC352" s="14"/>
      <c r="MFD352" s="10"/>
      <c r="MFE352" s="133"/>
      <c r="MFF352" s="108"/>
      <c r="MFG352" s="19"/>
      <c r="MFH352" s="19"/>
      <c r="MFI352" s="25"/>
      <c r="MFJ352" s="19"/>
      <c r="MFK352" s="12"/>
      <c r="MFL352" s="7"/>
      <c r="MFM352" s="7"/>
      <c r="MFN352" s="7"/>
      <c r="MFO352" s="7"/>
      <c r="MFP352" s="14"/>
      <c r="MFQ352" s="10"/>
      <c r="MFR352" s="133"/>
      <c r="MFS352" s="108"/>
      <c r="MFT352" s="19"/>
      <c r="MFU352" s="19"/>
      <c r="MFV352" s="25"/>
      <c r="MFW352" s="19"/>
      <c r="MFX352" s="12"/>
      <c r="MFY352" s="7"/>
      <c r="MFZ352" s="7"/>
      <c r="MGA352" s="7"/>
      <c r="MGB352" s="7"/>
      <c r="MGC352" s="14"/>
      <c r="MGD352" s="10"/>
      <c r="MGE352" s="133"/>
      <c r="MGF352" s="108"/>
      <c r="MGG352" s="19"/>
      <c r="MGH352" s="19"/>
      <c r="MGI352" s="25"/>
      <c r="MGJ352" s="19"/>
      <c r="MGK352" s="12"/>
      <c r="MGL352" s="7"/>
      <c r="MGM352" s="7"/>
      <c r="MGN352" s="7"/>
      <c r="MGO352" s="7"/>
      <c r="MGP352" s="14"/>
      <c r="MGQ352" s="10"/>
      <c r="MGR352" s="133"/>
      <c r="MGS352" s="108"/>
      <c r="MGT352" s="19"/>
      <c r="MGU352" s="19"/>
      <c r="MGV352" s="25"/>
      <c r="MGW352" s="19"/>
      <c r="MGX352" s="12"/>
      <c r="MGY352" s="7"/>
      <c r="MGZ352" s="7"/>
      <c r="MHA352" s="7"/>
      <c r="MHB352" s="7"/>
      <c r="MHC352" s="14"/>
      <c r="MHD352" s="10"/>
      <c r="MHE352" s="133"/>
      <c r="MHF352" s="108"/>
      <c r="MHG352" s="19"/>
      <c r="MHH352" s="19"/>
      <c r="MHI352" s="25"/>
      <c r="MHJ352" s="19"/>
      <c r="MHK352" s="12"/>
      <c r="MHL352" s="7"/>
      <c r="MHM352" s="7"/>
      <c r="MHN352" s="7"/>
      <c r="MHO352" s="7"/>
      <c r="MHP352" s="14"/>
      <c r="MHQ352" s="10"/>
      <c r="MHR352" s="133"/>
      <c r="MHS352" s="108"/>
      <c r="MHT352" s="19"/>
      <c r="MHU352" s="19"/>
      <c r="MHV352" s="25"/>
      <c r="MHW352" s="19"/>
      <c r="MHX352" s="12"/>
      <c r="MHY352" s="7"/>
      <c r="MHZ352" s="7"/>
      <c r="MIA352" s="7"/>
      <c r="MIB352" s="7"/>
      <c r="MIC352" s="14"/>
      <c r="MID352" s="10"/>
      <c r="MIE352" s="133"/>
      <c r="MIF352" s="108"/>
      <c r="MIG352" s="19"/>
      <c r="MIH352" s="19"/>
      <c r="MII352" s="25"/>
      <c r="MIJ352" s="19"/>
      <c r="MIK352" s="12"/>
      <c r="MIL352" s="7"/>
      <c r="MIM352" s="7"/>
      <c r="MIN352" s="7"/>
      <c r="MIO352" s="7"/>
      <c r="MIP352" s="14"/>
      <c r="MIQ352" s="10"/>
      <c r="MIR352" s="133"/>
      <c r="MIS352" s="108"/>
      <c r="MIT352" s="19"/>
      <c r="MIU352" s="19"/>
      <c r="MIV352" s="25"/>
      <c r="MIW352" s="19"/>
      <c r="MIX352" s="12"/>
      <c r="MIY352" s="7"/>
      <c r="MIZ352" s="7"/>
      <c r="MJA352" s="7"/>
      <c r="MJB352" s="7"/>
      <c r="MJC352" s="14"/>
      <c r="MJD352" s="10"/>
      <c r="MJE352" s="133"/>
      <c r="MJF352" s="108"/>
      <c r="MJG352" s="19"/>
      <c r="MJH352" s="19"/>
      <c r="MJI352" s="25"/>
      <c r="MJJ352" s="19"/>
      <c r="MJK352" s="12"/>
      <c r="MJL352" s="7"/>
      <c r="MJM352" s="7"/>
      <c r="MJN352" s="7"/>
      <c r="MJO352" s="7"/>
      <c r="MJP352" s="14"/>
      <c r="MJQ352" s="10"/>
      <c r="MJR352" s="133"/>
      <c r="MJS352" s="108"/>
      <c r="MJT352" s="19"/>
      <c r="MJU352" s="19"/>
      <c r="MJV352" s="25"/>
      <c r="MJW352" s="19"/>
      <c r="MJX352" s="12"/>
      <c r="MJY352" s="7"/>
      <c r="MJZ352" s="7"/>
      <c r="MKA352" s="7"/>
      <c r="MKB352" s="7"/>
      <c r="MKC352" s="14"/>
      <c r="MKD352" s="10"/>
      <c r="MKE352" s="133"/>
      <c r="MKF352" s="108"/>
      <c r="MKG352" s="19"/>
      <c r="MKH352" s="19"/>
      <c r="MKI352" s="25"/>
      <c r="MKJ352" s="19"/>
      <c r="MKK352" s="12"/>
      <c r="MKL352" s="7"/>
      <c r="MKM352" s="7"/>
      <c r="MKN352" s="7"/>
      <c r="MKO352" s="7"/>
      <c r="MKP352" s="14"/>
      <c r="MKQ352" s="10"/>
      <c r="MKR352" s="133"/>
      <c r="MKS352" s="108"/>
      <c r="MKT352" s="19"/>
      <c r="MKU352" s="19"/>
      <c r="MKV352" s="25"/>
      <c r="MKW352" s="19"/>
      <c r="MKX352" s="12"/>
      <c r="MKY352" s="7"/>
      <c r="MKZ352" s="7"/>
      <c r="MLA352" s="7"/>
      <c r="MLB352" s="7"/>
      <c r="MLC352" s="14"/>
      <c r="MLD352" s="10"/>
      <c r="MLE352" s="133"/>
      <c r="MLF352" s="108"/>
      <c r="MLG352" s="19"/>
      <c r="MLH352" s="19"/>
      <c r="MLI352" s="25"/>
      <c r="MLJ352" s="19"/>
      <c r="MLK352" s="12"/>
      <c r="MLL352" s="7"/>
      <c r="MLM352" s="7"/>
      <c r="MLN352" s="7"/>
      <c r="MLO352" s="7"/>
      <c r="MLP352" s="14"/>
      <c r="MLQ352" s="10"/>
      <c r="MLR352" s="133"/>
      <c r="MLS352" s="108"/>
      <c r="MLT352" s="19"/>
      <c r="MLU352" s="19"/>
      <c r="MLV352" s="25"/>
      <c r="MLW352" s="19"/>
      <c r="MLX352" s="12"/>
      <c r="MLY352" s="7"/>
      <c r="MLZ352" s="7"/>
      <c r="MMA352" s="7"/>
      <c r="MMB352" s="7"/>
      <c r="MMC352" s="14"/>
      <c r="MMD352" s="10"/>
      <c r="MME352" s="133"/>
      <c r="MMF352" s="108"/>
      <c r="MMG352" s="19"/>
      <c r="MMH352" s="19"/>
      <c r="MMI352" s="25"/>
      <c r="MMJ352" s="19"/>
      <c r="MMK352" s="12"/>
      <c r="MML352" s="7"/>
      <c r="MMM352" s="7"/>
      <c r="MMN352" s="7"/>
      <c r="MMO352" s="7"/>
      <c r="MMP352" s="14"/>
      <c r="MMQ352" s="10"/>
      <c r="MMR352" s="133"/>
      <c r="MMS352" s="108"/>
      <c r="MMT352" s="19"/>
      <c r="MMU352" s="19"/>
      <c r="MMV352" s="25"/>
      <c r="MMW352" s="19"/>
      <c r="MMX352" s="12"/>
      <c r="MMY352" s="7"/>
      <c r="MMZ352" s="7"/>
      <c r="MNA352" s="7"/>
      <c r="MNB352" s="7"/>
      <c r="MNC352" s="14"/>
      <c r="MND352" s="10"/>
      <c r="MNE352" s="133"/>
      <c r="MNF352" s="108"/>
      <c r="MNG352" s="19"/>
      <c r="MNH352" s="19"/>
      <c r="MNI352" s="25"/>
      <c r="MNJ352" s="19"/>
      <c r="MNK352" s="12"/>
      <c r="MNL352" s="7"/>
      <c r="MNM352" s="7"/>
      <c r="MNN352" s="7"/>
      <c r="MNO352" s="7"/>
      <c r="MNP352" s="14"/>
      <c r="MNQ352" s="10"/>
      <c r="MNR352" s="133"/>
      <c r="MNS352" s="108"/>
      <c r="MNT352" s="19"/>
      <c r="MNU352" s="19"/>
      <c r="MNV352" s="25"/>
      <c r="MNW352" s="19"/>
      <c r="MNX352" s="12"/>
      <c r="MNY352" s="7"/>
      <c r="MNZ352" s="7"/>
      <c r="MOA352" s="7"/>
      <c r="MOB352" s="7"/>
      <c r="MOC352" s="14"/>
      <c r="MOD352" s="10"/>
      <c r="MOE352" s="133"/>
      <c r="MOF352" s="108"/>
      <c r="MOG352" s="19"/>
      <c r="MOH352" s="19"/>
      <c r="MOI352" s="25"/>
      <c r="MOJ352" s="19"/>
      <c r="MOK352" s="12"/>
      <c r="MOL352" s="7"/>
      <c r="MOM352" s="7"/>
      <c r="MON352" s="7"/>
      <c r="MOO352" s="7"/>
      <c r="MOP352" s="14"/>
      <c r="MOQ352" s="10"/>
      <c r="MOR352" s="133"/>
      <c r="MOS352" s="108"/>
      <c r="MOT352" s="19"/>
      <c r="MOU352" s="19"/>
      <c r="MOV352" s="25"/>
      <c r="MOW352" s="19"/>
      <c r="MOX352" s="12"/>
      <c r="MOY352" s="7"/>
      <c r="MOZ352" s="7"/>
      <c r="MPA352" s="7"/>
      <c r="MPB352" s="7"/>
      <c r="MPC352" s="14"/>
      <c r="MPD352" s="10"/>
      <c r="MPE352" s="133"/>
      <c r="MPF352" s="108"/>
      <c r="MPG352" s="19"/>
      <c r="MPH352" s="19"/>
      <c r="MPI352" s="25"/>
      <c r="MPJ352" s="19"/>
      <c r="MPK352" s="12"/>
      <c r="MPL352" s="7"/>
      <c r="MPM352" s="7"/>
      <c r="MPN352" s="7"/>
      <c r="MPO352" s="7"/>
      <c r="MPP352" s="14"/>
      <c r="MPQ352" s="10"/>
      <c r="MPR352" s="133"/>
      <c r="MPS352" s="108"/>
      <c r="MPT352" s="19"/>
      <c r="MPU352" s="19"/>
      <c r="MPV352" s="25"/>
      <c r="MPW352" s="19"/>
      <c r="MPX352" s="12"/>
      <c r="MPY352" s="7"/>
      <c r="MPZ352" s="7"/>
      <c r="MQA352" s="7"/>
      <c r="MQB352" s="7"/>
      <c r="MQC352" s="14"/>
      <c r="MQD352" s="10"/>
      <c r="MQE352" s="133"/>
      <c r="MQF352" s="108"/>
      <c r="MQG352" s="19"/>
      <c r="MQH352" s="19"/>
      <c r="MQI352" s="25"/>
      <c r="MQJ352" s="19"/>
      <c r="MQK352" s="12"/>
      <c r="MQL352" s="7"/>
      <c r="MQM352" s="7"/>
      <c r="MQN352" s="7"/>
      <c r="MQO352" s="7"/>
      <c r="MQP352" s="14"/>
      <c r="MQQ352" s="10"/>
      <c r="MQR352" s="133"/>
      <c r="MQS352" s="108"/>
      <c r="MQT352" s="19"/>
      <c r="MQU352" s="19"/>
      <c r="MQV352" s="25"/>
      <c r="MQW352" s="19"/>
      <c r="MQX352" s="12"/>
      <c r="MQY352" s="7"/>
      <c r="MQZ352" s="7"/>
      <c r="MRA352" s="7"/>
      <c r="MRB352" s="7"/>
      <c r="MRC352" s="14"/>
      <c r="MRD352" s="10"/>
      <c r="MRE352" s="133"/>
      <c r="MRF352" s="108"/>
      <c r="MRG352" s="19"/>
      <c r="MRH352" s="19"/>
      <c r="MRI352" s="25"/>
      <c r="MRJ352" s="19"/>
      <c r="MRK352" s="12"/>
      <c r="MRL352" s="7"/>
      <c r="MRM352" s="7"/>
      <c r="MRN352" s="7"/>
      <c r="MRO352" s="7"/>
      <c r="MRP352" s="14"/>
      <c r="MRQ352" s="10"/>
      <c r="MRR352" s="133"/>
      <c r="MRS352" s="108"/>
      <c r="MRT352" s="19"/>
      <c r="MRU352" s="19"/>
      <c r="MRV352" s="25"/>
      <c r="MRW352" s="19"/>
      <c r="MRX352" s="12"/>
      <c r="MRY352" s="7"/>
      <c r="MRZ352" s="7"/>
      <c r="MSA352" s="7"/>
      <c r="MSB352" s="7"/>
      <c r="MSC352" s="14"/>
      <c r="MSD352" s="10"/>
      <c r="MSE352" s="133"/>
      <c r="MSF352" s="108"/>
      <c r="MSG352" s="19"/>
      <c r="MSH352" s="19"/>
      <c r="MSI352" s="25"/>
      <c r="MSJ352" s="19"/>
      <c r="MSK352" s="12"/>
      <c r="MSL352" s="7"/>
      <c r="MSM352" s="7"/>
      <c r="MSN352" s="7"/>
      <c r="MSO352" s="7"/>
      <c r="MSP352" s="14"/>
      <c r="MSQ352" s="10"/>
      <c r="MSR352" s="133"/>
      <c r="MSS352" s="108"/>
      <c r="MST352" s="19"/>
      <c r="MSU352" s="19"/>
      <c r="MSV352" s="25"/>
      <c r="MSW352" s="19"/>
      <c r="MSX352" s="12"/>
      <c r="MSY352" s="7"/>
      <c r="MSZ352" s="7"/>
      <c r="MTA352" s="7"/>
      <c r="MTB352" s="7"/>
      <c r="MTC352" s="14"/>
      <c r="MTD352" s="10"/>
      <c r="MTE352" s="133"/>
      <c r="MTF352" s="108"/>
      <c r="MTG352" s="19"/>
      <c r="MTH352" s="19"/>
      <c r="MTI352" s="25"/>
      <c r="MTJ352" s="19"/>
      <c r="MTK352" s="12"/>
      <c r="MTL352" s="7"/>
      <c r="MTM352" s="7"/>
      <c r="MTN352" s="7"/>
      <c r="MTO352" s="7"/>
      <c r="MTP352" s="14"/>
      <c r="MTQ352" s="10"/>
      <c r="MTR352" s="133"/>
      <c r="MTS352" s="108"/>
      <c r="MTT352" s="19"/>
      <c r="MTU352" s="19"/>
      <c r="MTV352" s="25"/>
      <c r="MTW352" s="19"/>
      <c r="MTX352" s="12"/>
      <c r="MTY352" s="7"/>
      <c r="MTZ352" s="7"/>
      <c r="MUA352" s="7"/>
      <c r="MUB352" s="7"/>
      <c r="MUC352" s="14"/>
      <c r="MUD352" s="10"/>
      <c r="MUE352" s="133"/>
      <c r="MUF352" s="108"/>
      <c r="MUG352" s="19"/>
      <c r="MUH352" s="19"/>
      <c r="MUI352" s="25"/>
      <c r="MUJ352" s="19"/>
      <c r="MUK352" s="12"/>
      <c r="MUL352" s="7"/>
      <c r="MUM352" s="7"/>
      <c r="MUN352" s="7"/>
      <c r="MUO352" s="7"/>
      <c r="MUP352" s="14"/>
      <c r="MUQ352" s="10"/>
      <c r="MUR352" s="133"/>
      <c r="MUS352" s="108"/>
      <c r="MUT352" s="19"/>
      <c r="MUU352" s="19"/>
      <c r="MUV352" s="25"/>
      <c r="MUW352" s="19"/>
      <c r="MUX352" s="12"/>
      <c r="MUY352" s="7"/>
      <c r="MUZ352" s="7"/>
      <c r="MVA352" s="7"/>
      <c r="MVB352" s="7"/>
      <c r="MVC352" s="14"/>
      <c r="MVD352" s="10"/>
      <c r="MVE352" s="133"/>
      <c r="MVF352" s="108"/>
      <c r="MVG352" s="19"/>
      <c r="MVH352" s="19"/>
      <c r="MVI352" s="25"/>
      <c r="MVJ352" s="19"/>
      <c r="MVK352" s="12"/>
      <c r="MVL352" s="7"/>
      <c r="MVM352" s="7"/>
      <c r="MVN352" s="7"/>
      <c r="MVO352" s="7"/>
      <c r="MVP352" s="14"/>
      <c r="MVQ352" s="10"/>
      <c r="MVR352" s="133"/>
      <c r="MVS352" s="108"/>
      <c r="MVT352" s="19"/>
      <c r="MVU352" s="19"/>
      <c r="MVV352" s="25"/>
      <c r="MVW352" s="19"/>
      <c r="MVX352" s="12"/>
      <c r="MVY352" s="7"/>
      <c r="MVZ352" s="7"/>
      <c r="MWA352" s="7"/>
      <c r="MWB352" s="7"/>
      <c r="MWC352" s="14"/>
      <c r="MWD352" s="10"/>
      <c r="MWE352" s="133"/>
      <c r="MWF352" s="108"/>
      <c r="MWG352" s="19"/>
      <c r="MWH352" s="19"/>
      <c r="MWI352" s="25"/>
      <c r="MWJ352" s="19"/>
      <c r="MWK352" s="12"/>
      <c r="MWL352" s="7"/>
      <c r="MWM352" s="7"/>
      <c r="MWN352" s="7"/>
      <c r="MWO352" s="7"/>
      <c r="MWP352" s="14"/>
      <c r="MWQ352" s="10"/>
      <c r="MWR352" s="133"/>
      <c r="MWS352" s="108"/>
      <c r="MWT352" s="19"/>
      <c r="MWU352" s="19"/>
      <c r="MWV352" s="25"/>
      <c r="MWW352" s="19"/>
      <c r="MWX352" s="12"/>
      <c r="MWY352" s="7"/>
      <c r="MWZ352" s="7"/>
      <c r="MXA352" s="7"/>
      <c r="MXB352" s="7"/>
      <c r="MXC352" s="14"/>
      <c r="MXD352" s="10"/>
      <c r="MXE352" s="133"/>
      <c r="MXF352" s="108"/>
      <c r="MXG352" s="19"/>
      <c r="MXH352" s="19"/>
      <c r="MXI352" s="25"/>
      <c r="MXJ352" s="19"/>
      <c r="MXK352" s="12"/>
      <c r="MXL352" s="7"/>
      <c r="MXM352" s="7"/>
      <c r="MXN352" s="7"/>
      <c r="MXO352" s="7"/>
      <c r="MXP352" s="14"/>
      <c r="MXQ352" s="10"/>
      <c r="MXR352" s="133"/>
      <c r="MXS352" s="108"/>
      <c r="MXT352" s="19"/>
      <c r="MXU352" s="19"/>
      <c r="MXV352" s="25"/>
      <c r="MXW352" s="19"/>
      <c r="MXX352" s="12"/>
      <c r="MXY352" s="7"/>
      <c r="MXZ352" s="7"/>
      <c r="MYA352" s="7"/>
      <c r="MYB352" s="7"/>
      <c r="MYC352" s="14"/>
      <c r="MYD352" s="10"/>
      <c r="MYE352" s="133"/>
      <c r="MYF352" s="108"/>
      <c r="MYG352" s="19"/>
      <c r="MYH352" s="19"/>
      <c r="MYI352" s="25"/>
      <c r="MYJ352" s="19"/>
      <c r="MYK352" s="12"/>
      <c r="MYL352" s="7"/>
      <c r="MYM352" s="7"/>
      <c r="MYN352" s="7"/>
      <c r="MYO352" s="7"/>
      <c r="MYP352" s="14"/>
      <c r="MYQ352" s="10"/>
      <c r="MYR352" s="133"/>
      <c r="MYS352" s="108"/>
      <c r="MYT352" s="19"/>
      <c r="MYU352" s="19"/>
      <c r="MYV352" s="25"/>
      <c r="MYW352" s="19"/>
      <c r="MYX352" s="12"/>
      <c r="MYY352" s="7"/>
      <c r="MYZ352" s="7"/>
      <c r="MZA352" s="7"/>
      <c r="MZB352" s="7"/>
      <c r="MZC352" s="14"/>
      <c r="MZD352" s="10"/>
      <c r="MZE352" s="133"/>
      <c r="MZF352" s="108"/>
      <c r="MZG352" s="19"/>
      <c r="MZH352" s="19"/>
      <c r="MZI352" s="25"/>
      <c r="MZJ352" s="19"/>
      <c r="MZK352" s="12"/>
      <c r="MZL352" s="7"/>
      <c r="MZM352" s="7"/>
      <c r="MZN352" s="7"/>
      <c r="MZO352" s="7"/>
      <c r="MZP352" s="14"/>
      <c r="MZQ352" s="10"/>
      <c r="MZR352" s="133"/>
      <c r="MZS352" s="108"/>
      <c r="MZT352" s="19"/>
      <c r="MZU352" s="19"/>
      <c r="MZV352" s="25"/>
      <c r="MZW352" s="19"/>
      <c r="MZX352" s="12"/>
      <c r="MZY352" s="7"/>
      <c r="MZZ352" s="7"/>
      <c r="NAA352" s="7"/>
      <c r="NAB352" s="7"/>
      <c r="NAC352" s="14"/>
      <c r="NAD352" s="10"/>
      <c r="NAE352" s="133"/>
      <c r="NAF352" s="108"/>
      <c r="NAG352" s="19"/>
      <c r="NAH352" s="19"/>
      <c r="NAI352" s="25"/>
      <c r="NAJ352" s="19"/>
      <c r="NAK352" s="12"/>
      <c r="NAL352" s="7"/>
      <c r="NAM352" s="7"/>
      <c r="NAN352" s="7"/>
      <c r="NAO352" s="7"/>
      <c r="NAP352" s="14"/>
      <c r="NAQ352" s="10"/>
      <c r="NAR352" s="133"/>
      <c r="NAS352" s="108"/>
      <c r="NAT352" s="19"/>
      <c r="NAU352" s="19"/>
      <c r="NAV352" s="25"/>
      <c r="NAW352" s="19"/>
      <c r="NAX352" s="12"/>
      <c r="NAY352" s="7"/>
      <c r="NAZ352" s="7"/>
      <c r="NBA352" s="7"/>
      <c r="NBB352" s="7"/>
      <c r="NBC352" s="14"/>
      <c r="NBD352" s="10"/>
      <c r="NBE352" s="133"/>
      <c r="NBF352" s="108"/>
      <c r="NBG352" s="19"/>
      <c r="NBH352" s="19"/>
      <c r="NBI352" s="25"/>
      <c r="NBJ352" s="19"/>
      <c r="NBK352" s="12"/>
      <c r="NBL352" s="7"/>
      <c r="NBM352" s="7"/>
      <c r="NBN352" s="7"/>
      <c r="NBO352" s="7"/>
      <c r="NBP352" s="14"/>
      <c r="NBQ352" s="10"/>
      <c r="NBR352" s="133"/>
      <c r="NBS352" s="108"/>
      <c r="NBT352" s="19"/>
      <c r="NBU352" s="19"/>
      <c r="NBV352" s="25"/>
      <c r="NBW352" s="19"/>
      <c r="NBX352" s="12"/>
      <c r="NBY352" s="7"/>
      <c r="NBZ352" s="7"/>
      <c r="NCA352" s="7"/>
      <c r="NCB352" s="7"/>
      <c r="NCC352" s="14"/>
      <c r="NCD352" s="10"/>
      <c r="NCE352" s="133"/>
      <c r="NCF352" s="108"/>
      <c r="NCG352" s="19"/>
      <c r="NCH352" s="19"/>
      <c r="NCI352" s="25"/>
      <c r="NCJ352" s="19"/>
      <c r="NCK352" s="12"/>
      <c r="NCL352" s="7"/>
      <c r="NCM352" s="7"/>
      <c r="NCN352" s="7"/>
      <c r="NCO352" s="7"/>
      <c r="NCP352" s="14"/>
      <c r="NCQ352" s="10"/>
      <c r="NCR352" s="133"/>
      <c r="NCS352" s="108"/>
      <c r="NCT352" s="19"/>
      <c r="NCU352" s="19"/>
      <c r="NCV352" s="25"/>
      <c r="NCW352" s="19"/>
      <c r="NCX352" s="12"/>
      <c r="NCY352" s="7"/>
      <c r="NCZ352" s="7"/>
      <c r="NDA352" s="7"/>
      <c r="NDB352" s="7"/>
      <c r="NDC352" s="14"/>
      <c r="NDD352" s="10"/>
      <c r="NDE352" s="133"/>
      <c r="NDF352" s="108"/>
      <c r="NDG352" s="19"/>
      <c r="NDH352" s="19"/>
      <c r="NDI352" s="25"/>
      <c r="NDJ352" s="19"/>
      <c r="NDK352" s="12"/>
      <c r="NDL352" s="7"/>
      <c r="NDM352" s="7"/>
      <c r="NDN352" s="7"/>
      <c r="NDO352" s="7"/>
      <c r="NDP352" s="14"/>
      <c r="NDQ352" s="10"/>
      <c r="NDR352" s="133"/>
      <c r="NDS352" s="108"/>
      <c r="NDT352" s="19"/>
      <c r="NDU352" s="19"/>
      <c r="NDV352" s="25"/>
      <c r="NDW352" s="19"/>
      <c r="NDX352" s="12"/>
      <c r="NDY352" s="7"/>
      <c r="NDZ352" s="7"/>
      <c r="NEA352" s="7"/>
      <c r="NEB352" s="7"/>
      <c r="NEC352" s="14"/>
      <c r="NED352" s="10"/>
      <c r="NEE352" s="133"/>
      <c r="NEF352" s="108"/>
      <c r="NEG352" s="19"/>
      <c r="NEH352" s="19"/>
      <c r="NEI352" s="25"/>
      <c r="NEJ352" s="19"/>
      <c r="NEK352" s="12"/>
      <c r="NEL352" s="7"/>
      <c r="NEM352" s="7"/>
      <c r="NEN352" s="7"/>
      <c r="NEO352" s="7"/>
      <c r="NEP352" s="14"/>
      <c r="NEQ352" s="10"/>
      <c r="NER352" s="133"/>
      <c r="NES352" s="108"/>
      <c r="NET352" s="19"/>
      <c r="NEU352" s="19"/>
      <c r="NEV352" s="25"/>
      <c r="NEW352" s="19"/>
      <c r="NEX352" s="12"/>
      <c r="NEY352" s="7"/>
      <c r="NEZ352" s="7"/>
      <c r="NFA352" s="7"/>
      <c r="NFB352" s="7"/>
      <c r="NFC352" s="14"/>
      <c r="NFD352" s="10"/>
      <c r="NFE352" s="133"/>
      <c r="NFF352" s="108"/>
      <c r="NFG352" s="19"/>
      <c r="NFH352" s="19"/>
      <c r="NFI352" s="25"/>
      <c r="NFJ352" s="19"/>
      <c r="NFK352" s="12"/>
      <c r="NFL352" s="7"/>
      <c r="NFM352" s="7"/>
      <c r="NFN352" s="7"/>
      <c r="NFO352" s="7"/>
      <c r="NFP352" s="14"/>
      <c r="NFQ352" s="10"/>
      <c r="NFR352" s="133"/>
      <c r="NFS352" s="108"/>
      <c r="NFT352" s="19"/>
      <c r="NFU352" s="19"/>
      <c r="NFV352" s="25"/>
      <c r="NFW352" s="19"/>
      <c r="NFX352" s="12"/>
      <c r="NFY352" s="7"/>
      <c r="NFZ352" s="7"/>
      <c r="NGA352" s="7"/>
      <c r="NGB352" s="7"/>
      <c r="NGC352" s="14"/>
      <c r="NGD352" s="10"/>
      <c r="NGE352" s="133"/>
      <c r="NGF352" s="108"/>
      <c r="NGG352" s="19"/>
      <c r="NGH352" s="19"/>
      <c r="NGI352" s="25"/>
      <c r="NGJ352" s="19"/>
      <c r="NGK352" s="12"/>
      <c r="NGL352" s="7"/>
      <c r="NGM352" s="7"/>
      <c r="NGN352" s="7"/>
      <c r="NGO352" s="7"/>
      <c r="NGP352" s="14"/>
      <c r="NGQ352" s="10"/>
      <c r="NGR352" s="133"/>
      <c r="NGS352" s="108"/>
      <c r="NGT352" s="19"/>
      <c r="NGU352" s="19"/>
      <c r="NGV352" s="25"/>
      <c r="NGW352" s="19"/>
      <c r="NGX352" s="12"/>
      <c r="NGY352" s="7"/>
      <c r="NGZ352" s="7"/>
      <c r="NHA352" s="7"/>
      <c r="NHB352" s="7"/>
      <c r="NHC352" s="14"/>
      <c r="NHD352" s="10"/>
      <c r="NHE352" s="133"/>
      <c r="NHF352" s="108"/>
      <c r="NHG352" s="19"/>
      <c r="NHH352" s="19"/>
      <c r="NHI352" s="25"/>
      <c r="NHJ352" s="19"/>
      <c r="NHK352" s="12"/>
      <c r="NHL352" s="7"/>
      <c r="NHM352" s="7"/>
      <c r="NHN352" s="7"/>
      <c r="NHO352" s="7"/>
      <c r="NHP352" s="14"/>
      <c r="NHQ352" s="10"/>
      <c r="NHR352" s="133"/>
      <c r="NHS352" s="108"/>
      <c r="NHT352" s="19"/>
      <c r="NHU352" s="19"/>
      <c r="NHV352" s="25"/>
      <c r="NHW352" s="19"/>
      <c r="NHX352" s="12"/>
      <c r="NHY352" s="7"/>
      <c r="NHZ352" s="7"/>
      <c r="NIA352" s="7"/>
      <c r="NIB352" s="7"/>
      <c r="NIC352" s="14"/>
      <c r="NID352" s="10"/>
      <c r="NIE352" s="133"/>
      <c r="NIF352" s="108"/>
      <c r="NIG352" s="19"/>
      <c r="NIH352" s="19"/>
      <c r="NII352" s="25"/>
      <c r="NIJ352" s="19"/>
      <c r="NIK352" s="12"/>
      <c r="NIL352" s="7"/>
      <c r="NIM352" s="7"/>
      <c r="NIN352" s="7"/>
      <c r="NIO352" s="7"/>
      <c r="NIP352" s="14"/>
      <c r="NIQ352" s="10"/>
      <c r="NIR352" s="133"/>
      <c r="NIS352" s="108"/>
      <c r="NIT352" s="19"/>
      <c r="NIU352" s="19"/>
      <c r="NIV352" s="25"/>
      <c r="NIW352" s="19"/>
      <c r="NIX352" s="12"/>
      <c r="NIY352" s="7"/>
      <c r="NIZ352" s="7"/>
      <c r="NJA352" s="7"/>
      <c r="NJB352" s="7"/>
      <c r="NJC352" s="14"/>
      <c r="NJD352" s="10"/>
      <c r="NJE352" s="133"/>
      <c r="NJF352" s="108"/>
      <c r="NJG352" s="19"/>
      <c r="NJH352" s="19"/>
      <c r="NJI352" s="25"/>
      <c r="NJJ352" s="19"/>
      <c r="NJK352" s="12"/>
      <c r="NJL352" s="7"/>
      <c r="NJM352" s="7"/>
      <c r="NJN352" s="7"/>
      <c r="NJO352" s="7"/>
      <c r="NJP352" s="14"/>
      <c r="NJQ352" s="10"/>
      <c r="NJR352" s="133"/>
      <c r="NJS352" s="108"/>
      <c r="NJT352" s="19"/>
      <c r="NJU352" s="19"/>
      <c r="NJV352" s="25"/>
      <c r="NJW352" s="19"/>
      <c r="NJX352" s="12"/>
      <c r="NJY352" s="7"/>
      <c r="NJZ352" s="7"/>
      <c r="NKA352" s="7"/>
      <c r="NKB352" s="7"/>
      <c r="NKC352" s="14"/>
      <c r="NKD352" s="10"/>
      <c r="NKE352" s="133"/>
      <c r="NKF352" s="108"/>
      <c r="NKG352" s="19"/>
      <c r="NKH352" s="19"/>
      <c r="NKI352" s="25"/>
      <c r="NKJ352" s="19"/>
      <c r="NKK352" s="12"/>
      <c r="NKL352" s="7"/>
      <c r="NKM352" s="7"/>
      <c r="NKN352" s="7"/>
      <c r="NKO352" s="7"/>
      <c r="NKP352" s="14"/>
      <c r="NKQ352" s="10"/>
      <c r="NKR352" s="133"/>
      <c r="NKS352" s="108"/>
      <c r="NKT352" s="19"/>
      <c r="NKU352" s="19"/>
      <c r="NKV352" s="25"/>
      <c r="NKW352" s="19"/>
      <c r="NKX352" s="12"/>
      <c r="NKY352" s="7"/>
      <c r="NKZ352" s="7"/>
      <c r="NLA352" s="7"/>
      <c r="NLB352" s="7"/>
      <c r="NLC352" s="14"/>
      <c r="NLD352" s="10"/>
      <c r="NLE352" s="133"/>
      <c r="NLF352" s="108"/>
      <c r="NLG352" s="19"/>
      <c r="NLH352" s="19"/>
      <c r="NLI352" s="25"/>
      <c r="NLJ352" s="19"/>
      <c r="NLK352" s="12"/>
      <c r="NLL352" s="7"/>
      <c r="NLM352" s="7"/>
      <c r="NLN352" s="7"/>
      <c r="NLO352" s="7"/>
      <c r="NLP352" s="14"/>
      <c r="NLQ352" s="10"/>
      <c r="NLR352" s="133"/>
      <c r="NLS352" s="108"/>
      <c r="NLT352" s="19"/>
      <c r="NLU352" s="19"/>
      <c r="NLV352" s="25"/>
      <c r="NLW352" s="19"/>
      <c r="NLX352" s="12"/>
      <c r="NLY352" s="7"/>
      <c r="NLZ352" s="7"/>
      <c r="NMA352" s="7"/>
      <c r="NMB352" s="7"/>
      <c r="NMC352" s="14"/>
      <c r="NMD352" s="10"/>
      <c r="NME352" s="133"/>
      <c r="NMF352" s="108"/>
      <c r="NMG352" s="19"/>
      <c r="NMH352" s="19"/>
      <c r="NMI352" s="25"/>
      <c r="NMJ352" s="19"/>
      <c r="NMK352" s="12"/>
      <c r="NML352" s="7"/>
      <c r="NMM352" s="7"/>
      <c r="NMN352" s="7"/>
      <c r="NMO352" s="7"/>
      <c r="NMP352" s="14"/>
      <c r="NMQ352" s="10"/>
      <c r="NMR352" s="133"/>
      <c r="NMS352" s="108"/>
      <c r="NMT352" s="19"/>
      <c r="NMU352" s="19"/>
      <c r="NMV352" s="25"/>
      <c r="NMW352" s="19"/>
      <c r="NMX352" s="12"/>
      <c r="NMY352" s="7"/>
      <c r="NMZ352" s="7"/>
      <c r="NNA352" s="7"/>
      <c r="NNB352" s="7"/>
      <c r="NNC352" s="14"/>
      <c r="NND352" s="10"/>
      <c r="NNE352" s="133"/>
      <c r="NNF352" s="108"/>
      <c r="NNG352" s="19"/>
      <c r="NNH352" s="19"/>
      <c r="NNI352" s="25"/>
      <c r="NNJ352" s="19"/>
      <c r="NNK352" s="12"/>
      <c r="NNL352" s="7"/>
      <c r="NNM352" s="7"/>
      <c r="NNN352" s="7"/>
      <c r="NNO352" s="7"/>
      <c r="NNP352" s="14"/>
      <c r="NNQ352" s="10"/>
      <c r="NNR352" s="133"/>
      <c r="NNS352" s="108"/>
      <c r="NNT352" s="19"/>
      <c r="NNU352" s="19"/>
      <c r="NNV352" s="25"/>
      <c r="NNW352" s="19"/>
      <c r="NNX352" s="12"/>
      <c r="NNY352" s="7"/>
      <c r="NNZ352" s="7"/>
      <c r="NOA352" s="7"/>
      <c r="NOB352" s="7"/>
      <c r="NOC352" s="14"/>
      <c r="NOD352" s="10"/>
      <c r="NOE352" s="133"/>
      <c r="NOF352" s="108"/>
      <c r="NOG352" s="19"/>
      <c r="NOH352" s="19"/>
      <c r="NOI352" s="25"/>
      <c r="NOJ352" s="19"/>
      <c r="NOK352" s="12"/>
      <c r="NOL352" s="7"/>
      <c r="NOM352" s="7"/>
      <c r="NON352" s="7"/>
      <c r="NOO352" s="7"/>
      <c r="NOP352" s="14"/>
      <c r="NOQ352" s="10"/>
      <c r="NOR352" s="133"/>
      <c r="NOS352" s="108"/>
      <c r="NOT352" s="19"/>
      <c r="NOU352" s="19"/>
      <c r="NOV352" s="25"/>
      <c r="NOW352" s="19"/>
      <c r="NOX352" s="12"/>
      <c r="NOY352" s="7"/>
      <c r="NOZ352" s="7"/>
      <c r="NPA352" s="7"/>
      <c r="NPB352" s="7"/>
      <c r="NPC352" s="14"/>
      <c r="NPD352" s="10"/>
      <c r="NPE352" s="133"/>
      <c r="NPF352" s="108"/>
      <c r="NPG352" s="19"/>
      <c r="NPH352" s="19"/>
      <c r="NPI352" s="25"/>
      <c r="NPJ352" s="19"/>
      <c r="NPK352" s="12"/>
      <c r="NPL352" s="7"/>
      <c r="NPM352" s="7"/>
      <c r="NPN352" s="7"/>
      <c r="NPO352" s="7"/>
      <c r="NPP352" s="14"/>
      <c r="NPQ352" s="10"/>
      <c r="NPR352" s="133"/>
      <c r="NPS352" s="108"/>
      <c r="NPT352" s="19"/>
      <c r="NPU352" s="19"/>
      <c r="NPV352" s="25"/>
      <c r="NPW352" s="19"/>
      <c r="NPX352" s="12"/>
      <c r="NPY352" s="7"/>
      <c r="NPZ352" s="7"/>
      <c r="NQA352" s="7"/>
      <c r="NQB352" s="7"/>
      <c r="NQC352" s="14"/>
      <c r="NQD352" s="10"/>
      <c r="NQE352" s="133"/>
      <c r="NQF352" s="108"/>
      <c r="NQG352" s="19"/>
      <c r="NQH352" s="19"/>
      <c r="NQI352" s="25"/>
      <c r="NQJ352" s="19"/>
      <c r="NQK352" s="12"/>
      <c r="NQL352" s="7"/>
      <c r="NQM352" s="7"/>
      <c r="NQN352" s="7"/>
      <c r="NQO352" s="7"/>
      <c r="NQP352" s="14"/>
      <c r="NQQ352" s="10"/>
      <c r="NQR352" s="133"/>
      <c r="NQS352" s="108"/>
      <c r="NQT352" s="19"/>
      <c r="NQU352" s="19"/>
      <c r="NQV352" s="25"/>
      <c r="NQW352" s="19"/>
      <c r="NQX352" s="12"/>
      <c r="NQY352" s="7"/>
      <c r="NQZ352" s="7"/>
      <c r="NRA352" s="7"/>
      <c r="NRB352" s="7"/>
      <c r="NRC352" s="14"/>
      <c r="NRD352" s="10"/>
      <c r="NRE352" s="133"/>
      <c r="NRF352" s="108"/>
      <c r="NRG352" s="19"/>
      <c r="NRH352" s="19"/>
      <c r="NRI352" s="25"/>
      <c r="NRJ352" s="19"/>
      <c r="NRK352" s="12"/>
      <c r="NRL352" s="7"/>
      <c r="NRM352" s="7"/>
      <c r="NRN352" s="7"/>
      <c r="NRO352" s="7"/>
      <c r="NRP352" s="14"/>
      <c r="NRQ352" s="10"/>
      <c r="NRR352" s="133"/>
      <c r="NRS352" s="108"/>
      <c r="NRT352" s="19"/>
      <c r="NRU352" s="19"/>
      <c r="NRV352" s="25"/>
      <c r="NRW352" s="19"/>
      <c r="NRX352" s="12"/>
      <c r="NRY352" s="7"/>
      <c r="NRZ352" s="7"/>
      <c r="NSA352" s="7"/>
      <c r="NSB352" s="7"/>
      <c r="NSC352" s="14"/>
      <c r="NSD352" s="10"/>
      <c r="NSE352" s="133"/>
      <c r="NSF352" s="108"/>
      <c r="NSG352" s="19"/>
      <c r="NSH352" s="19"/>
      <c r="NSI352" s="25"/>
      <c r="NSJ352" s="19"/>
      <c r="NSK352" s="12"/>
      <c r="NSL352" s="7"/>
      <c r="NSM352" s="7"/>
      <c r="NSN352" s="7"/>
      <c r="NSO352" s="7"/>
      <c r="NSP352" s="14"/>
      <c r="NSQ352" s="10"/>
      <c r="NSR352" s="133"/>
      <c r="NSS352" s="108"/>
      <c r="NST352" s="19"/>
      <c r="NSU352" s="19"/>
      <c r="NSV352" s="25"/>
      <c r="NSW352" s="19"/>
      <c r="NSX352" s="12"/>
      <c r="NSY352" s="7"/>
      <c r="NSZ352" s="7"/>
      <c r="NTA352" s="7"/>
      <c r="NTB352" s="7"/>
      <c r="NTC352" s="14"/>
      <c r="NTD352" s="10"/>
      <c r="NTE352" s="133"/>
      <c r="NTF352" s="108"/>
      <c r="NTG352" s="19"/>
      <c r="NTH352" s="19"/>
      <c r="NTI352" s="25"/>
      <c r="NTJ352" s="19"/>
      <c r="NTK352" s="12"/>
      <c r="NTL352" s="7"/>
      <c r="NTM352" s="7"/>
      <c r="NTN352" s="7"/>
      <c r="NTO352" s="7"/>
      <c r="NTP352" s="14"/>
      <c r="NTQ352" s="10"/>
      <c r="NTR352" s="133"/>
      <c r="NTS352" s="108"/>
      <c r="NTT352" s="19"/>
      <c r="NTU352" s="19"/>
      <c r="NTV352" s="25"/>
      <c r="NTW352" s="19"/>
      <c r="NTX352" s="12"/>
      <c r="NTY352" s="7"/>
      <c r="NTZ352" s="7"/>
      <c r="NUA352" s="7"/>
      <c r="NUB352" s="7"/>
      <c r="NUC352" s="14"/>
      <c r="NUD352" s="10"/>
      <c r="NUE352" s="133"/>
      <c r="NUF352" s="108"/>
      <c r="NUG352" s="19"/>
      <c r="NUH352" s="19"/>
      <c r="NUI352" s="25"/>
      <c r="NUJ352" s="19"/>
      <c r="NUK352" s="12"/>
      <c r="NUL352" s="7"/>
      <c r="NUM352" s="7"/>
      <c r="NUN352" s="7"/>
      <c r="NUO352" s="7"/>
      <c r="NUP352" s="14"/>
      <c r="NUQ352" s="10"/>
      <c r="NUR352" s="133"/>
      <c r="NUS352" s="108"/>
      <c r="NUT352" s="19"/>
      <c r="NUU352" s="19"/>
      <c r="NUV352" s="25"/>
      <c r="NUW352" s="19"/>
      <c r="NUX352" s="12"/>
      <c r="NUY352" s="7"/>
      <c r="NUZ352" s="7"/>
      <c r="NVA352" s="7"/>
      <c r="NVB352" s="7"/>
      <c r="NVC352" s="14"/>
      <c r="NVD352" s="10"/>
      <c r="NVE352" s="133"/>
      <c r="NVF352" s="108"/>
      <c r="NVG352" s="19"/>
      <c r="NVH352" s="19"/>
      <c r="NVI352" s="25"/>
      <c r="NVJ352" s="19"/>
      <c r="NVK352" s="12"/>
      <c r="NVL352" s="7"/>
      <c r="NVM352" s="7"/>
      <c r="NVN352" s="7"/>
      <c r="NVO352" s="7"/>
      <c r="NVP352" s="14"/>
      <c r="NVQ352" s="10"/>
      <c r="NVR352" s="133"/>
      <c r="NVS352" s="108"/>
      <c r="NVT352" s="19"/>
      <c r="NVU352" s="19"/>
      <c r="NVV352" s="25"/>
      <c r="NVW352" s="19"/>
      <c r="NVX352" s="12"/>
      <c r="NVY352" s="7"/>
      <c r="NVZ352" s="7"/>
      <c r="NWA352" s="7"/>
      <c r="NWB352" s="7"/>
      <c r="NWC352" s="14"/>
      <c r="NWD352" s="10"/>
      <c r="NWE352" s="133"/>
      <c r="NWF352" s="108"/>
      <c r="NWG352" s="19"/>
      <c r="NWH352" s="19"/>
      <c r="NWI352" s="25"/>
      <c r="NWJ352" s="19"/>
      <c r="NWK352" s="12"/>
      <c r="NWL352" s="7"/>
      <c r="NWM352" s="7"/>
      <c r="NWN352" s="7"/>
      <c r="NWO352" s="7"/>
      <c r="NWP352" s="14"/>
      <c r="NWQ352" s="10"/>
      <c r="NWR352" s="133"/>
      <c r="NWS352" s="108"/>
      <c r="NWT352" s="19"/>
      <c r="NWU352" s="19"/>
      <c r="NWV352" s="25"/>
      <c r="NWW352" s="19"/>
      <c r="NWX352" s="12"/>
      <c r="NWY352" s="7"/>
      <c r="NWZ352" s="7"/>
      <c r="NXA352" s="7"/>
      <c r="NXB352" s="7"/>
      <c r="NXC352" s="14"/>
      <c r="NXD352" s="10"/>
      <c r="NXE352" s="133"/>
      <c r="NXF352" s="108"/>
      <c r="NXG352" s="19"/>
      <c r="NXH352" s="19"/>
      <c r="NXI352" s="25"/>
      <c r="NXJ352" s="19"/>
      <c r="NXK352" s="12"/>
      <c r="NXL352" s="7"/>
      <c r="NXM352" s="7"/>
      <c r="NXN352" s="7"/>
      <c r="NXO352" s="7"/>
      <c r="NXP352" s="14"/>
      <c r="NXQ352" s="10"/>
      <c r="NXR352" s="133"/>
      <c r="NXS352" s="108"/>
      <c r="NXT352" s="19"/>
      <c r="NXU352" s="19"/>
      <c r="NXV352" s="25"/>
      <c r="NXW352" s="19"/>
      <c r="NXX352" s="12"/>
      <c r="NXY352" s="7"/>
      <c r="NXZ352" s="7"/>
      <c r="NYA352" s="7"/>
      <c r="NYB352" s="7"/>
      <c r="NYC352" s="14"/>
      <c r="NYD352" s="10"/>
      <c r="NYE352" s="133"/>
      <c r="NYF352" s="108"/>
      <c r="NYG352" s="19"/>
      <c r="NYH352" s="19"/>
      <c r="NYI352" s="25"/>
      <c r="NYJ352" s="19"/>
      <c r="NYK352" s="12"/>
      <c r="NYL352" s="7"/>
      <c r="NYM352" s="7"/>
      <c r="NYN352" s="7"/>
      <c r="NYO352" s="7"/>
      <c r="NYP352" s="14"/>
      <c r="NYQ352" s="10"/>
      <c r="NYR352" s="133"/>
      <c r="NYS352" s="108"/>
      <c r="NYT352" s="19"/>
      <c r="NYU352" s="19"/>
      <c r="NYV352" s="25"/>
      <c r="NYW352" s="19"/>
      <c r="NYX352" s="12"/>
      <c r="NYY352" s="7"/>
      <c r="NYZ352" s="7"/>
      <c r="NZA352" s="7"/>
      <c r="NZB352" s="7"/>
      <c r="NZC352" s="14"/>
      <c r="NZD352" s="10"/>
      <c r="NZE352" s="133"/>
      <c r="NZF352" s="108"/>
      <c r="NZG352" s="19"/>
      <c r="NZH352" s="19"/>
      <c r="NZI352" s="25"/>
      <c r="NZJ352" s="19"/>
      <c r="NZK352" s="12"/>
      <c r="NZL352" s="7"/>
      <c r="NZM352" s="7"/>
      <c r="NZN352" s="7"/>
      <c r="NZO352" s="7"/>
      <c r="NZP352" s="14"/>
      <c r="NZQ352" s="10"/>
      <c r="NZR352" s="133"/>
      <c r="NZS352" s="108"/>
      <c r="NZT352" s="19"/>
      <c r="NZU352" s="19"/>
      <c r="NZV352" s="25"/>
      <c r="NZW352" s="19"/>
      <c r="NZX352" s="12"/>
      <c r="NZY352" s="7"/>
      <c r="NZZ352" s="7"/>
      <c r="OAA352" s="7"/>
      <c r="OAB352" s="7"/>
      <c r="OAC352" s="14"/>
      <c r="OAD352" s="10"/>
      <c r="OAE352" s="133"/>
      <c r="OAF352" s="108"/>
      <c r="OAG352" s="19"/>
      <c r="OAH352" s="19"/>
      <c r="OAI352" s="25"/>
      <c r="OAJ352" s="19"/>
      <c r="OAK352" s="12"/>
      <c r="OAL352" s="7"/>
      <c r="OAM352" s="7"/>
      <c r="OAN352" s="7"/>
      <c r="OAO352" s="7"/>
      <c r="OAP352" s="14"/>
      <c r="OAQ352" s="10"/>
      <c r="OAR352" s="133"/>
      <c r="OAS352" s="108"/>
      <c r="OAT352" s="19"/>
      <c r="OAU352" s="19"/>
      <c r="OAV352" s="25"/>
      <c r="OAW352" s="19"/>
      <c r="OAX352" s="12"/>
      <c r="OAY352" s="7"/>
      <c r="OAZ352" s="7"/>
      <c r="OBA352" s="7"/>
      <c r="OBB352" s="7"/>
      <c r="OBC352" s="14"/>
      <c r="OBD352" s="10"/>
      <c r="OBE352" s="133"/>
      <c r="OBF352" s="108"/>
      <c r="OBG352" s="19"/>
      <c r="OBH352" s="19"/>
      <c r="OBI352" s="25"/>
      <c r="OBJ352" s="19"/>
      <c r="OBK352" s="12"/>
      <c r="OBL352" s="7"/>
      <c r="OBM352" s="7"/>
      <c r="OBN352" s="7"/>
      <c r="OBO352" s="7"/>
      <c r="OBP352" s="14"/>
      <c r="OBQ352" s="10"/>
      <c r="OBR352" s="133"/>
      <c r="OBS352" s="108"/>
      <c r="OBT352" s="19"/>
      <c r="OBU352" s="19"/>
      <c r="OBV352" s="25"/>
      <c r="OBW352" s="19"/>
      <c r="OBX352" s="12"/>
      <c r="OBY352" s="7"/>
      <c r="OBZ352" s="7"/>
      <c r="OCA352" s="7"/>
      <c r="OCB352" s="7"/>
      <c r="OCC352" s="14"/>
      <c r="OCD352" s="10"/>
      <c r="OCE352" s="133"/>
      <c r="OCF352" s="108"/>
      <c r="OCG352" s="19"/>
      <c r="OCH352" s="19"/>
      <c r="OCI352" s="25"/>
      <c r="OCJ352" s="19"/>
      <c r="OCK352" s="12"/>
      <c r="OCL352" s="7"/>
      <c r="OCM352" s="7"/>
      <c r="OCN352" s="7"/>
      <c r="OCO352" s="7"/>
      <c r="OCP352" s="14"/>
      <c r="OCQ352" s="10"/>
      <c r="OCR352" s="133"/>
      <c r="OCS352" s="108"/>
      <c r="OCT352" s="19"/>
      <c r="OCU352" s="19"/>
      <c r="OCV352" s="25"/>
      <c r="OCW352" s="19"/>
      <c r="OCX352" s="12"/>
      <c r="OCY352" s="7"/>
      <c r="OCZ352" s="7"/>
      <c r="ODA352" s="7"/>
      <c r="ODB352" s="7"/>
      <c r="ODC352" s="14"/>
      <c r="ODD352" s="10"/>
      <c r="ODE352" s="133"/>
      <c r="ODF352" s="108"/>
      <c r="ODG352" s="19"/>
      <c r="ODH352" s="19"/>
      <c r="ODI352" s="25"/>
      <c r="ODJ352" s="19"/>
      <c r="ODK352" s="12"/>
      <c r="ODL352" s="7"/>
      <c r="ODM352" s="7"/>
      <c r="ODN352" s="7"/>
      <c r="ODO352" s="7"/>
      <c r="ODP352" s="14"/>
      <c r="ODQ352" s="10"/>
      <c r="ODR352" s="133"/>
      <c r="ODS352" s="108"/>
      <c r="ODT352" s="19"/>
      <c r="ODU352" s="19"/>
      <c r="ODV352" s="25"/>
      <c r="ODW352" s="19"/>
      <c r="ODX352" s="12"/>
      <c r="ODY352" s="7"/>
      <c r="ODZ352" s="7"/>
      <c r="OEA352" s="7"/>
      <c r="OEB352" s="7"/>
      <c r="OEC352" s="14"/>
      <c r="OED352" s="10"/>
      <c r="OEE352" s="133"/>
      <c r="OEF352" s="108"/>
      <c r="OEG352" s="19"/>
      <c r="OEH352" s="19"/>
      <c r="OEI352" s="25"/>
      <c r="OEJ352" s="19"/>
      <c r="OEK352" s="12"/>
      <c r="OEL352" s="7"/>
      <c r="OEM352" s="7"/>
      <c r="OEN352" s="7"/>
      <c r="OEO352" s="7"/>
      <c r="OEP352" s="14"/>
      <c r="OEQ352" s="10"/>
      <c r="OER352" s="133"/>
      <c r="OES352" s="108"/>
      <c r="OET352" s="19"/>
      <c r="OEU352" s="19"/>
      <c r="OEV352" s="25"/>
      <c r="OEW352" s="19"/>
      <c r="OEX352" s="12"/>
      <c r="OEY352" s="7"/>
      <c r="OEZ352" s="7"/>
      <c r="OFA352" s="7"/>
      <c r="OFB352" s="7"/>
      <c r="OFC352" s="14"/>
      <c r="OFD352" s="10"/>
      <c r="OFE352" s="133"/>
      <c r="OFF352" s="108"/>
      <c r="OFG352" s="19"/>
      <c r="OFH352" s="19"/>
      <c r="OFI352" s="25"/>
      <c r="OFJ352" s="19"/>
      <c r="OFK352" s="12"/>
      <c r="OFL352" s="7"/>
      <c r="OFM352" s="7"/>
      <c r="OFN352" s="7"/>
      <c r="OFO352" s="7"/>
      <c r="OFP352" s="14"/>
      <c r="OFQ352" s="10"/>
      <c r="OFR352" s="133"/>
      <c r="OFS352" s="108"/>
      <c r="OFT352" s="19"/>
      <c r="OFU352" s="19"/>
      <c r="OFV352" s="25"/>
      <c r="OFW352" s="19"/>
      <c r="OFX352" s="12"/>
      <c r="OFY352" s="7"/>
      <c r="OFZ352" s="7"/>
      <c r="OGA352" s="7"/>
      <c r="OGB352" s="7"/>
      <c r="OGC352" s="14"/>
      <c r="OGD352" s="10"/>
      <c r="OGE352" s="133"/>
      <c r="OGF352" s="108"/>
      <c r="OGG352" s="19"/>
      <c r="OGH352" s="19"/>
      <c r="OGI352" s="25"/>
      <c r="OGJ352" s="19"/>
      <c r="OGK352" s="12"/>
      <c r="OGL352" s="7"/>
      <c r="OGM352" s="7"/>
      <c r="OGN352" s="7"/>
      <c r="OGO352" s="7"/>
      <c r="OGP352" s="14"/>
      <c r="OGQ352" s="10"/>
      <c r="OGR352" s="133"/>
      <c r="OGS352" s="108"/>
      <c r="OGT352" s="19"/>
      <c r="OGU352" s="19"/>
      <c r="OGV352" s="25"/>
      <c r="OGW352" s="19"/>
      <c r="OGX352" s="12"/>
      <c r="OGY352" s="7"/>
      <c r="OGZ352" s="7"/>
      <c r="OHA352" s="7"/>
      <c r="OHB352" s="7"/>
      <c r="OHC352" s="14"/>
      <c r="OHD352" s="10"/>
      <c r="OHE352" s="133"/>
      <c r="OHF352" s="108"/>
      <c r="OHG352" s="19"/>
      <c r="OHH352" s="19"/>
      <c r="OHI352" s="25"/>
      <c r="OHJ352" s="19"/>
      <c r="OHK352" s="12"/>
      <c r="OHL352" s="7"/>
      <c r="OHM352" s="7"/>
      <c r="OHN352" s="7"/>
      <c r="OHO352" s="7"/>
      <c r="OHP352" s="14"/>
      <c r="OHQ352" s="10"/>
      <c r="OHR352" s="133"/>
      <c r="OHS352" s="108"/>
      <c r="OHT352" s="19"/>
      <c r="OHU352" s="19"/>
      <c r="OHV352" s="25"/>
      <c r="OHW352" s="19"/>
      <c r="OHX352" s="12"/>
      <c r="OHY352" s="7"/>
      <c r="OHZ352" s="7"/>
      <c r="OIA352" s="7"/>
      <c r="OIB352" s="7"/>
      <c r="OIC352" s="14"/>
      <c r="OID352" s="10"/>
      <c r="OIE352" s="133"/>
      <c r="OIF352" s="108"/>
      <c r="OIG352" s="19"/>
      <c r="OIH352" s="19"/>
      <c r="OII352" s="25"/>
      <c r="OIJ352" s="19"/>
      <c r="OIK352" s="12"/>
      <c r="OIL352" s="7"/>
      <c r="OIM352" s="7"/>
      <c r="OIN352" s="7"/>
      <c r="OIO352" s="7"/>
      <c r="OIP352" s="14"/>
      <c r="OIQ352" s="10"/>
      <c r="OIR352" s="133"/>
      <c r="OIS352" s="108"/>
      <c r="OIT352" s="19"/>
      <c r="OIU352" s="19"/>
      <c r="OIV352" s="25"/>
      <c r="OIW352" s="19"/>
      <c r="OIX352" s="12"/>
      <c r="OIY352" s="7"/>
      <c r="OIZ352" s="7"/>
      <c r="OJA352" s="7"/>
      <c r="OJB352" s="7"/>
      <c r="OJC352" s="14"/>
      <c r="OJD352" s="10"/>
      <c r="OJE352" s="133"/>
      <c r="OJF352" s="108"/>
      <c r="OJG352" s="19"/>
      <c r="OJH352" s="19"/>
      <c r="OJI352" s="25"/>
      <c r="OJJ352" s="19"/>
      <c r="OJK352" s="12"/>
      <c r="OJL352" s="7"/>
      <c r="OJM352" s="7"/>
      <c r="OJN352" s="7"/>
      <c r="OJO352" s="7"/>
      <c r="OJP352" s="14"/>
      <c r="OJQ352" s="10"/>
      <c r="OJR352" s="133"/>
      <c r="OJS352" s="108"/>
      <c r="OJT352" s="19"/>
      <c r="OJU352" s="19"/>
      <c r="OJV352" s="25"/>
      <c r="OJW352" s="19"/>
      <c r="OJX352" s="12"/>
      <c r="OJY352" s="7"/>
      <c r="OJZ352" s="7"/>
      <c r="OKA352" s="7"/>
      <c r="OKB352" s="7"/>
      <c r="OKC352" s="14"/>
      <c r="OKD352" s="10"/>
      <c r="OKE352" s="133"/>
      <c r="OKF352" s="108"/>
      <c r="OKG352" s="19"/>
      <c r="OKH352" s="19"/>
      <c r="OKI352" s="25"/>
      <c r="OKJ352" s="19"/>
      <c r="OKK352" s="12"/>
      <c r="OKL352" s="7"/>
      <c r="OKM352" s="7"/>
      <c r="OKN352" s="7"/>
      <c r="OKO352" s="7"/>
      <c r="OKP352" s="14"/>
      <c r="OKQ352" s="10"/>
      <c r="OKR352" s="133"/>
      <c r="OKS352" s="108"/>
      <c r="OKT352" s="19"/>
      <c r="OKU352" s="19"/>
      <c r="OKV352" s="25"/>
      <c r="OKW352" s="19"/>
      <c r="OKX352" s="12"/>
      <c r="OKY352" s="7"/>
      <c r="OKZ352" s="7"/>
      <c r="OLA352" s="7"/>
      <c r="OLB352" s="7"/>
      <c r="OLC352" s="14"/>
      <c r="OLD352" s="10"/>
      <c r="OLE352" s="133"/>
      <c r="OLF352" s="108"/>
      <c r="OLG352" s="19"/>
      <c r="OLH352" s="19"/>
      <c r="OLI352" s="25"/>
      <c r="OLJ352" s="19"/>
      <c r="OLK352" s="12"/>
      <c r="OLL352" s="7"/>
      <c r="OLM352" s="7"/>
      <c r="OLN352" s="7"/>
      <c r="OLO352" s="7"/>
      <c r="OLP352" s="14"/>
      <c r="OLQ352" s="10"/>
      <c r="OLR352" s="133"/>
      <c r="OLS352" s="108"/>
      <c r="OLT352" s="19"/>
      <c r="OLU352" s="19"/>
      <c r="OLV352" s="25"/>
      <c r="OLW352" s="19"/>
      <c r="OLX352" s="12"/>
      <c r="OLY352" s="7"/>
      <c r="OLZ352" s="7"/>
      <c r="OMA352" s="7"/>
      <c r="OMB352" s="7"/>
      <c r="OMC352" s="14"/>
      <c r="OMD352" s="10"/>
      <c r="OME352" s="133"/>
      <c r="OMF352" s="108"/>
      <c r="OMG352" s="19"/>
      <c r="OMH352" s="19"/>
      <c r="OMI352" s="25"/>
      <c r="OMJ352" s="19"/>
      <c r="OMK352" s="12"/>
      <c r="OML352" s="7"/>
      <c r="OMM352" s="7"/>
      <c r="OMN352" s="7"/>
      <c r="OMO352" s="7"/>
      <c r="OMP352" s="14"/>
      <c r="OMQ352" s="10"/>
      <c r="OMR352" s="133"/>
      <c r="OMS352" s="108"/>
      <c r="OMT352" s="19"/>
      <c r="OMU352" s="19"/>
      <c r="OMV352" s="25"/>
      <c r="OMW352" s="19"/>
      <c r="OMX352" s="12"/>
      <c r="OMY352" s="7"/>
      <c r="OMZ352" s="7"/>
      <c r="ONA352" s="7"/>
      <c r="ONB352" s="7"/>
      <c r="ONC352" s="14"/>
      <c r="OND352" s="10"/>
      <c r="ONE352" s="133"/>
      <c r="ONF352" s="108"/>
      <c r="ONG352" s="19"/>
      <c r="ONH352" s="19"/>
      <c r="ONI352" s="25"/>
      <c r="ONJ352" s="19"/>
      <c r="ONK352" s="12"/>
      <c r="ONL352" s="7"/>
      <c r="ONM352" s="7"/>
      <c r="ONN352" s="7"/>
      <c r="ONO352" s="7"/>
      <c r="ONP352" s="14"/>
      <c r="ONQ352" s="10"/>
      <c r="ONR352" s="133"/>
      <c r="ONS352" s="108"/>
      <c r="ONT352" s="19"/>
      <c r="ONU352" s="19"/>
      <c r="ONV352" s="25"/>
      <c r="ONW352" s="19"/>
      <c r="ONX352" s="12"/>
      <c r="ONY352" s="7"/>
      <c r="ONZ352" s="7"/>
      <c r="OOA352" s="7"/>
      <c r="OOB352" s="7"/>
      <c r="OOC352" s="14"/>
      <c r="OOD352" s="10"/>
      <c r="OOE352" s="133"/>
      <c r="OOF352" s="108"/>
      <c r="OOG352" s="19"/>
      <c r="OOH352" s="19"/>
      <c r="OOI352" s="25"/>
      <c r="OOJ352" s="19"/>
      <c r="OOK352" s="12"/>
      <c r="OOL352" s="7"/>
      <c r="OOM352" s="7"/>
      <c r="OON352" s="7"/>
      <c r="OOO352" s="7"/>
      <c r="OOP352" s="14"/>
      <c r="OOQ352" s="10"/>
      <c r="OOR352" s="133"/>
      <c r="OOS352" s="108"/>
      <c r="OOT352" s="19"/>
      <c r="OOU352" s="19"/>
      <c r="OOV352" s="25"/>
      <c r="OOW352" s="19"/>
      <c r="OOX352" s="12"/>
      <c r="OOY352" s="7"/>
      <c r="OOZ352" s="7"/>
      <c r="OPA352" s="7"/>
      <c r="OPB352" s="7"/>
      <c r="OPC352" s="14"/>
      <c r="OPD352" s="10"/>
      <c r="OPE352" s="133"/>
      <c r="OPF352" s="108"/>
      <c r="OPG352" s="19"/>
      <c r="OPH352" s="19"/>
      <c r="OPI352" s="25"/>
      <c r="OPJ352" s="19"/>
      <c r="OPK352" s="12"/>
      <c r="OPL352" s="7"/>
      <c r="OPM352" s="7"/>
      <c r="OPN352" s="7"/>
      <c r="OPO352" s="7"/>
      <c r="OPP352" s="14"/>
      <c r="OPQ352" s="10"/>
      <c r="OPR352" s="133"/>
      <c r="OPS352" s="108"/>
      <c r="OPT352" s="19"/>
      <c r="OPU352" s="19"/>
      <c r="OPV352" s="25"/>
      <c r="OPW352" s="19"/>
      <c r="OPX352" s="12"/>
      <c r="OPY352" s="7"/>
      <c r="OPZ352" s="7"/>
      <c r="OQA352" s="7"/>
      <c r="OQB352" s="7"/>
      <c r="OQC352" s="14"/>
      <c r="OQD352" s="10"/>
      <c r="OQE352" s="133"/>
      <c r="OQF352" s="108"/>
      <c r="OQG352" s="19"/>
      <c r="OQH352" s="19"/>
      <c r="OQI352" s="25"/>
      <c r="OQJ352" s="19"/>
      <c r="OQK352" s="12"/>
      <c r="OQL352" s="7"/>
      <c r="OQM352" s="7"/>
      <c r="OQN352" s="7"/>
      <c r="OQO352" s="7"/>
      <c r="OQP352" s="14"/>
      <c r="OQQ352" s="10"/>
      <c r="OQR352" s="133"/>
      <c r="OQS352" s="108"/>
      <c r="OQT352" s="19"/>
      <c r="OQU352" s="19"/>
      <c r="OQV352" s="25"/>
      <c r="OQW352" s="19"/>
      <c r="OQX352" s="12"/>
      <c r="OQY352" s="7"/>
      <c r="OQZ352" s="7"/>
      <c r="ORA352" s="7"/>
      <c r="ORB352" s="7"/>
      <c r="ORC352" s="14"/>
      <c r="ORD352" s="10"/>
      <c r="ORE352" s="133"/>
      <c r="ORF352" s="108"/>
      <c r="ORG352" s="19"/>
      <c r="ORH352" s="19"/>
      <c r="ORI352" s="25"/>
      <c r="ORJ352" s="19"/>
      <c r="ORK352" s="12"/>
      <c r="ORL352" s="7"/>
      <c r="ORM352" s="7"/>
      <c r="ORN352" s="7"/>
      <c r="ORO352" s="7"/>
      <c r="ORP352" s="14"/>
      <c r="ORQ352" s="10"/>
      <c r="ORR352" s="133"/>
      <c r="ORS352" s="108"/>
      <c r="ORT352" s="19"/>
      <c r="ORU352" s="19"/>
      <c r="ORV352" s="25"/>
      <c r="ORW352" s="19"/>
      <c r="ORX352" s="12"/>
      <c r="ORY352" s="7"/>
      <c r="ORZ352" s="7"/>
      <c r="OSA352" s="7"/>
      <c r="OSB352" s="7"/>
      <c r="OSC352" s="14"/>
      <c r="OSD352" s="10"/>
      <c r="OSE352" s="133"/>
      <c r="OSF352" s="108"/>
      <c r="OSG352" s="19"/>
      <c r="OSH352" s="19"/>
      <c r="OSI352" s="25"/>
      <c r="OSJ352" s="19"/>
      <c r="OSK352" s="12"/>
      <c r="OSL352" s="7"/>
      <c r="OSM352" s="7"/>
      <c r="OSN352" s="7"/>
      <c r="OSO352" s="7"/>
      <c r="OSP352" s="14"/>
      <c r="OSQ352" s="10"/>
      <c r="OSR352" s="133"/>
      <c r="OSS352" s="108"/>
      <c r="OST352" s="19"/>
      <c r="OSU352" s="19"/>
      <c r="OSV352" s="25"/>
      <c r="OSW352" s="19"/>
      <c r="OSX352" s="12"/>
      <c r="OSY352" s="7"/>
      <c r="OSZ352" s="7"/>
      <c r="OTA352" s="7"/>
      <c r="OTB352" s="7"/>
      <c r="OTC352" s="14"/>
      <c r="OTD352" s="10"/>
      <c r="OTE352" s="133"/>
      <c r="OTF352" s="108"/>
      <c r="OTG352" s="19"/>
      <c r="OTH352" s="19"/>
      <c r="OTI352" s="25"/>
      <c r="OTJ352" s="19"/>
      <c r="OTK352" s="12"/>
      <c r="OTL352" s="7"/>
      <c r="OTM352" s="7"/>
      <c r="OTN352" s="7"/>
      <c r="OTO352" s="7"/>
      <c r="OTP352" s="14"/>
      <c r="OTQ352" s="10"/>
      <c r="OTR352" s="133"/>
      <c r="OTS352" s="108"/>
      <c r="OTT352" s="19"/>
      <c r="OTU352" s="19"/>
      <c r="OTV352" s="25"/>
      <c r="OTW352" s="19"/>
      <c r="OTX352" s="12"/>
      <c r="OTY352" s="7"/>
      <c r="OTZ352" s="7"/>
      <c r="OUA352" s="7"/>
      <c r="OUB352" s="7"/>
      <c r="OUC352" s="14"/>
      <c r="OUD352" s="10"/>
      <c r="OUE352" s="133"/>
      <c r="OUF352" s="108"/>
      <c r="OUG352" s="19"/>
      <c r="OUH352" s="19"/>
      <c r="OUI352" s="25"/>
      <c r="OUJ352" s="19"/>
      <c r="OUK352" s="12"/>
      <c r="OUL352" s="7"/>
      <c r="OUM352" s="7"/>
      <c r="OUN352" s="7"/>
      <c r="OUO352" s="7"/>
      <c r="OUP352" s="14"/>
      <c r="OUQ352" s="10"/>
      <c r="OUR352" s="133"/>
      <c r="OUS352" s="108"/>
      <c r="OUT352" s="19"/>
      <c r="OUU352" s="19"/>
      <c r="OUV352" s="25"/>
      <c r="OUW352" s="19"/>
      <c r="OUX352" s="12"/>
      <c r="OUY352" s="7"/>
      <c r="OUZ352" s="7"/>
      <c r="OVA352" s="7"/>
      <c r="OVB352" s="7"/>
      <c r="OVC352" s="14"/>
      <c r="OVD352" s="10"/>
      <c r="OVE352" s="133"/>
      <c r="OVF352" s="108"/>
      <c r="OVG352" s="19"/>
      <c r="OVH352" s="19"/>
      <c r="OVI352" s="25"/>
      <c r="OVJ352" s="19"/>
      <c r="OVK352" s="12"/>
      <c r="OVL352" s="7"/>
      <c r="OVM352" s="7"/>
      <c r="OVN352" s="7"/>
      <c r="OVO352" s="7"/>
      <c r="OVP352" s="14"/>
      <c r="OVQ352" s="10"/>
      <c r="OVR352" s="133"/>
      <c r="OVS352" s="108"/>
      <c r="OVT352" s="19"/>
      <c r="OVU352" s="19"/>
      <c r="OVV352" s="25"/>
      <c r="OVW352" s="19"/>
      <c r="OVX352" s="12"/>
      <c r="OVY352" s="7"/>
      <c r="OVZ352" s="7"/>
      <c r="OWA352" s="7"/>
      <c r="OWB352" s="7"/>
      <c r="OWC352" s="14"/>
      <c r="OWD352" s="10"/>
      <c r="OWE352" s="133"/>
      <c r="OWF352" s="108"/>
      <c r="OWG352" s="19"/>
      <c r="OWH352" s="19"/>
      <c r="OWI352" s="25"/>
      <c r="OWJ352" s="19"/>
      <c r="OWK352" s="12"/>
      <c r="OWL352" s="7"/>
      <c r="OWM352" s="7"/>
      <c r="OWN352" s="7"/>
      <c r="OWO352" s="7"/>
      <c r="OWP352" s="14"/>
      <c r="OWQ352" s="10"/>
      <c r="OWR352" s="133"/>
      <c r="OWS352" s="108"/>
      <c r="OWT352" s="19"/>
      <c r="OWU352" s="19"/>
      <c r="OWV352" s="25"/>
      <c r="OWW352" s="19"/>
      <c r="OWX352" s="12"/>
      <c r="OWY352" s="7"/>
      <c r="OWZ352" s="7"/>
      <c r="OXA352" s="7"/>
      <c r="OXB352" s="7"/>
      <c r="OXC352" s="14"/>
      <c r="OXD352" s="10"/>
      <c r="OXE352" s="133"/>
      <c r="OXF352" s="108"/>
      <c r="OXG352" s="19"/>
      <c r="OXH352" s="19"/>
      <c r="OXI352" s="25"/>
      <c r="OXJ352" s="19"/>
      <c r="OXK352" s="12"/>
      <c r="OXL352" s="7"/>
      <c r="OXM352" s="7"/>
      <c r="OXN352" s="7"/>
      <c r="OXO352" s="7"/>
      <c r="OXP352" s="14"/>
      <c r="OXQ352" s="10"/>
      <c r="OXR352" s="133"/>
      <c r="OXS352" s="108"/>
      <c r="OXT352" s="19"/>
      <c r="OXU352" s="19"/>
      <c r="OXV352" s="25"/>
      <c r="OXW352" s="19"/>
      <c r="OXX352" s="12"/>
      <c r="OXY352" s="7"/>
      <c r="OXZ352" s="7"/>
      <c r="OYA352" s="7"/>
      <c r="OYB352" s="7"/>
      <c r="OYC352" s="14"/>
      <c r="OYD352" s="10"/>
      <c r="OYE352" s="133"/>
      <c r="OYF352" s="108"/>
      <c r="OYG352" s="19"/>
      <c r="OYH352" s="19"/>
      <c r="OYI352" s="25"/>
      <c r="OYJ352" s="19"/>
      <c r="OYK352" s="12"/>
      <c r="OYL352" s="7"/>
      <c r="OYM352" s="7"/>
      <c r="OYN352" s="7"/>
      <c r="OYO352" s="7"/>
      <c r="OYP352" s="14"/>
      <c r="OYQ352" s="10"/>
      <c r="OYR352" s="133"/>
      <c r="OYS352" s="108"/>
      <c r="OYT352" s="19"/>
      <c r="OYU352" s="19"/>
      <c r="OYV352" s="25"/>
      <c r="OYW352" s="19"/>
      <c r="OYX352" s="12"/>
      <c r="OYY352" s="7"/>
      <c r="OYZ352" s="7"/>
      <c r="OZA352" s="7"/>
      <c r="OZB352" s="7"/>
      <c r="OZC352" s="14"/>
      <c r="OZD352" s="10"/>
      <c r="OZE352" s="133"/>
      <c r="OZF352" s="108"/>
      <c r="OZG352" s="19"/>
      <c r="OZH352" s="19"/>
      <c r="OZI352" s="25"/>
      <c r="OZJ352" s="19"/>
      <c r="OZK352" s="12"/>
      <c r="OZL352" s="7"/>
      <c r="OZM352" s="7"/>
      <c r="OZN352" s="7"/>
      <c r="OZO352" s="7"/>
      <c r="OZP352" s="14"/>
      <c r="OZQ352" s="10"/>
      <c r="OZR352" s="133"/>
      <c r="OZS352" s="108"/>
      <c r="OZT352" s="19"/>
      <c r="OZU352" s="19"/>
      <c r="OZV352" s="25"/>
      <c r="OZW352" s="19"/>
      <c r="OZX352" s="12"/>
      <c r="OZY352" s="7"/>
      <c r="OZZ352" s="7"/>
      <c r="PAA352" s="7"/>
      <c r="PAB352" s="7"/>
      <c r="PAC352" s="14"/>
      <c r="PAD352" s="10"/>
      <c r="PAE352" s="133"/>
      <c r="PAF352" s="108"/>
      <c r="PAG352" s="19"/>
      <c r="PAH352" s="19"/>
      <c r="PAI352" s="25"/>
      <c r="PAJ352" s="19"/>
      <c r="PAK352" s="12"/>
      <c r="PAL352" s="7"/>
      <c r="PAM352" s="7"/>
      <c r="PAN352" s="7"/>
      <c r="PAO352" s="7"/>
      <c r="PAP352" s="14"/>
      <c r="PAQ352" s="10"/>
      <c r="PAR352" s="133"/>
      <c r="PAS352" s="108"/>
      <c r="PAT352" s="19"/>
      <c r="PAU352" s="19"/>
      <c r="PAV352" s="25"/>
      <c r="PAW352" s="19"/>
      <c r="PAX352" s="12"/>
      <c r="PAY352" s="7"/>
      <c r="PAZ352" s="7"/>
      <c r="PBA352" s="7"/>
      <c r="PBB352" s="7"/>
      <c r="PBC352" s="14"/>
      <c r="PBD352" s="10"/>
      <c r="PBE352" s="133"/>
      <c r="PBF352" s="108"/>
      <c r="PBG352" s="19"/>
      <c r="PBH352" s="19"/>
      <c r="PBI352" s="25"/>
      <c r="PBJ352" s="19"/>
      <c r="PBK352" s="12"/>
      <c r="PBL352" s="7"/>
      <c r="PBM352" s="7"/>
      <c r="PBN352" s="7"/>
      <c r="PBO352" s="7"/>
      <c r="PBP352" s="14"/>
      <c r="PBQ352" s="10"/>
      <c r="PBR352" s="133"/>
      <c r="PBS352" s="108"/>
      <c r="PBT352" s="19"/>
      <c r="PBU352" s="19"/>
      <c r="PBV352" s="25"/>
      <c r="PBW352" s="19"/>
      <c r="PBX352" s="12"/>
      <c r="PBY352" s="7"/>
      <c r="PBZ352" s="7"/>
      <c r="PCA352" s="7"/>
      <c r="PCB352" s="7"/>
      <c r="PCC352" s="14"/>
      <c r="PCD352" s="10"/>
      <c r="PCE352" s="133"/>
      <c r="PCF352" s="108"/>
      <c r="PCG352" s="19"/>
      <c r="PCH352" s="19"/>
      <c r="PCI352" s="25"/>
      <c r="PCJ352" s="19"/>
      <c r="PCK352" s="12"/>
      <c r="PCL352" s="7"/>
      <c r="PCM352" s="7"/>
      <c r="PCN352" s="7"/>
      <c r="PCO352" s="7"/>
      <c r="PCP352" s="14"/>
      <c r="PCQ352" s="10"/>
      <c r="PCR352" s="133"/>
      <c r="PCS352" s="108"/>
      <c r="PCT352" s="19"/>
      <c r="PCU352" s="19"/>
      <c r="PCV352" s="25"/>
      <c r="PCW352" s="19"/>
      <c r="PCX352" s="12"/>
      <c r="PCY352" s="7"/>
      <c r="PCZ352" s="7"/>
      <c r="PDA352" s="7"/>
      <c r="PDB352" s="7"/>
      <c r="PDC352" s="14"/>
      <c r="PDD352" s="10"/>
      <c r="PDE352" s="133"/>
      <c r="PDF352" s="108"/>
      <c r="PDG352" s="19"/>
      <c r="PDH352" s="19"/>
      <c r="PDI352" s="25"/>
      <c r="PDJ352" s="19"/>
      <c r="PDK352" s="12"/>
      <c r="PDL352" s="7"/>
      <c r="PDM352" s="7"/>
      <c r="PDN352" s="7"/>
      <c r="PDO352" s="7"/>
      <c r="PDP352" s="14"/>
      <c r="PDQ352" s="10"/>
      <c r="PDR352" s="133"/>
      <c r="PDS352" s="108"/>
      <c r="PDT352" s="19"/>
      <c r="PDU352" s="19"/>
      <c r="PDV352" s="25"/>
      <c r="PDW352" s="19"/>
      <c r="PDX352" s="12"/>
      <c r="PDY352" s="7"/>
      <c r="PDZ352" s="7"/>
      <c r="PEA352" s="7"/>
      <c r="PEB352" s="7"/>
      <c r="PEC352" s="14"/>
      <c r="PED352" s="10"/>
      <c r="PEE352" s="133"/>
      <c r="PEF352" s="108"/>
      <c r="PEG352" s="19"/>
      <c r="PEH352" s="19"/>
      <c r="PEI352" s="25"/>
      <c r="PEJ352" s="19"/>
      <c r="PEK352" s="12"/>
      <c r="PEL352" s="7"/>
      <c r="PEM352" s="7"/>
      <c r="PEN352" s="7"/>
      <c r="PEO352" s="7"/>
      <c r="PEP352" s="14"/>
      <c r="PEQ352" s="10"/>
      <c r="PER352" s="133"/>
      <c r="PES352" s="108"/>
      <c r="PET352" s="19"/>
      <c r="PEU352" s="19"/>
      <c r="PEV352" s="25"/>
      <c r="PEW352" s="19"/>
      <c r="PEX352" s="12"/>
      <c r="PEY352" s="7"/>
      <c r="PEZ352" s="7"/>
      <c r="PFA352" s="7"/>
      <c r="PFB352" s="7"/>
      <c r="PFC352" s="14"/>
      <c r="PFD352" s="10"/>
      <c r="PFE352" s="133"/>
      <c r="PFF352" s="108"/>
      <c r="PFG352" s="19"/>
      <c r="PFH352" s="19"/>
      <c r="PFI352" s="25"/>
      <c r="PFJ352" s="19"/>
      <c r="PFK352" s="12"/>
      <c r="PFL352" s="7"/>
      <c r="PFM352" s="7"/>
      <c r="PFN352" s="7"/>
      <c r="PFO352" s="7"/>
      <c r="PFP352" s="14"/>
      <c r="PFQ352" s="10"/>
      <c r="PFR352" s="133"/>
      <c r="PFS352" s="108"/>
      <c r="PFT352" s="19"/>
      <c r="PFU352" s="19"/>
      <c r="PFV352" s="25"/>
      <c r="PFW352" s="19"/>
      <c r="PFX352" s="12"/>
      <c r="PFY352" s="7"/>
      <c r="PFZ352" s="7"/>
      <c r="PGA352" s="7"/>
      <c r="PGB352" s="7"/>
      <c r="PGC352" s="14"/>
      <c r="PGD352" s="10"/>
      <c r="PGE352" s="133"/>
      <c r="PGF352" s="108"/>
      <c r="PGG352" s="19"/>
      <c r="PGH352" s="19"/>
      <c r="PGI352" s="25"/>
      <c r="PGJ352" s="19"/>
      <c r="PGK352" s="12"/>
      <c r="PGL352" s="7"/>
      <c r="PGM352" s="7"/>
      <c r="PGN352" s="7"/>
      <c r="PGO352" s="7"/>
      <c r="PGP352" s="14"/>
      <c r="PGQ352" s="10"/>
      <c r="PGR352" s="133"/>
      <c r="PGS352" s="108"/>
      <c r="PGT352" s="19"/>
      <c r="PGU352" s="19"/>
      <c r="PGV352" s="25"/>
      <c r="PGW352" s="19"/>
      <c r="PGX352" s="12"/>
      <c r="PGY352" s="7"/>
      <c r="PGZ352" s="7"/>
      <c r="PHA352" s="7"/>
      <c r="PHB352" s="7"/>
      <c r="PHC352" s="14"/>
      <c r="PHD352" s="10"/>
      <c r="PHE352" s="133"/>
      <c r="PHF352" s="108"/>
      <c r="PHG352" s="19"/>
      <c r="PHH352" s="19"/>
      <c r="PHI352" s="25"/>
      <c r="PHJ352" s="19"/>
      <c r="PHK352" s="12"/>
      <c r="PHL352" s="7"/>
      <c r="PHM352" s="7"/>
      <c r="PHN352" s="7"/>
      <c r="PHO352" s="7"/>
      <c r="PHP352" s="14"/>
      <c r="PHQ352" s="10"/>
      <c r="PHR352" s="133"/>
      <c r="PHS352" s="108"/>
      <c r="PHT352" s="19"/>
      <c r="PHU352" s="19"/>
      <c r="PHV352" s="25"/>
      <c r="PHW352" s="19"/>
      <c r="PHX352" s="12"/>
      <c r="PHY352" s="7"/>
      <c r="PHZ352" s="7"/>
      <c r="PIA352" s="7"/>
      <c r="PIB352" s="7"/>
      <c r="PIC352" s="14"/>
      <c r="PID352" s="10"/>
      <c r="PIE352" s="133"/>
      <c r="PIF352" s="108"/>
      <c r="PIG352" s="19"/>
      <c r="PIH352" s="19"/>
      <c r="PII352" s="25"/>
      <c r="PIJ352" s="19"/>
      <c r="PIK352" s="12"/>
      <c r="PIL352" s="7"/>
      <c r="PIM352" s="7"/>
      <c r="PIN352" s="7"/>
      <c r="PIO352" s="7"/>
      <c r="PIP352" s="14"/>
      <c r="PIQ352" s="10"/>
      <c r="PIR352" s="133"/>
      <c r="PIS352" s="108"/>
      <c r="PIT352" s="19"/>
      <c r="PIU352" s="19"/>
      <c r="PIV352" s="25"/>
      <c r="PIW352" s="19"/>
      <c r="PIX352" s="12"/>
      <c r="PIY352" s="7"/>
      <c r="PIZ352" s="7"/>
      <c r="PJA352" s="7"/>
      <c r="PJB352" s="7"/>
      <c r="PJC352" s="14"/>
      <c r="PJD352" s="10"/>
      <c r="PJE352" s="133"/>
      <c r="PJF352" s="108"/>
      <c r="PJG352" s="19"/>
      <c r="PJH352" s="19"/>
      <c r="PJI352" s="25"/>
      <c r="PJJ352" s="19"/>
      <c r="PJK352" s="12"/>
      <c r="PJL352" s="7"/>
      <c r="PJM352" s="7"/>
      <c r="PJN352" s="7"/>
      <c r="PJO352" s="7"/>
      <c r="PJP352" s="14"/>
      <c r="PJQ352" s="10"/>
      <c r="PJR352" s="133"/>
      <c r="PJS352" s="108"/>
      <c r="PJT352" s="19"/>
      <c r="PJU352" s="19"/>
      <c r="PJV352" s="25"/>
      <c r="PJW352" s="19"/>
      <c r="PJX352" s="12"/>
      <c r="PJY352" s="7"/>
      <c r="PJZ352" s="7"/>
      <c r="PKA352" s="7"/>
      <c r="PKB352" s="7"/>
      <c r="PKC352" s="14"/>
      <c r="PKD352" s="10"/>
      <c r="PKE352" s="133"/>
      <c r="PKF352" s="108"/>
      <c r="PKG352" s="19"/>
      <c r="PKH352" s="19"/>
      <c r="PKI352" s="25"/>
      <c r="PKJ352" s="19"/>
      <c r="PKK352" s="12"/>
      <c r="PKL352" s="7"/>
      <c r="PKM352" s="7"/>
      <c r="PKN352" s="7"/>
      <c r="PKO352" s="7"/>
      <c r="PKP352" s="14"/>
      <c r="PKQ352" s="10"/>
      <c r="PKR352" s="133"/>
      <c r="PKS352" s="108"/>
      <c r="PKT352" s="19"/>
      <c r="PKU352" s="19"/>
      <c r="PKV352" s="25"/>
      <c r="PKW352" s="19"/>
      <c r="PKX352" s="12"/>
      <c r="PKY352" s="7"/>
      <c r="PKZ352" s="7"/>
      <c r="PLA352" s="7"/>
      <c r="PLB352" s="7"/>
      <c r="PLC352" s="14"/>
      <c r="PLD352" s="10"/>
      <c r="PLE352" s="133"/>
      <c r="PLF352" s="108"/>
      <c r="PLG352" s="19"/>
      <c r="PLH352" s="19"/>
      <c r="PLI352" s="25"/>
      <c r="PLJ352" s="19"/>
      <c r="PLK352" s="12"/>
      <c r="PLL352" s="7"/>
      <c r="PLM352" s="7"/>
      <c r="PLN352" s="7"/>
      <c r="PLO352" s="7"/>
      <c r="PLP352" s="14"/>
      <c r="PLQ352" s="10"/>
      <c r="PLR352" s="133"/>
      <c r="PLS352" s="108"/>
      <c r="PLT352" s="19"/>
      <c r="PLU352" s="19"/>
      <c r="PLV352" s="25"/>
      <c r="PLW352" s="19"/>
      <c r="PLX352" s="12"/>
      <c r="PLY352" s="7"/>
      <c r="PLZ352" s="7"/>
      <c r="PMA352" s="7"/>
      <c r="PMB352" s="7"/>
      <c r="PMC352" s="14"/>
      <c r="PMD352" s="10"/>
      <c r="PME352" s="133"/>
      <c r="PMF352" s="108"/>
      <c r="PMG352" s="19"/>
      <c r="PMH352" s="19"/>
      <c r="PMI352" s="25"/>
      <c r="PMJ352" s="19"/>
      <c r="PMK352" s="12"/>
      <c r="PML352" s="7"/>
      <c r="PMM352" s="7"/>
      <c r="PMN352" s="7"/>
      <c r="PMO352" s="7"/>
      <c r="PMP352" s="14"/>
      <c r="PMQ352" s="10"/>
      <c r="PMR352" s="133"/>
      <c r="PMS352" s="108"/>
      <c r="PMT352" s="19"/>
      <c r="PMU352" s="19"/>
      <c r="PMV352" s="25"/>
      <c r="PMW352" s="19"/>
      <c r="PMX352" s="12"/>
      <c r="PMY352" s="7"/>
      <c r="PMZ352" s="7"/>
      <c r="PNA352" s="7"/>
      <c r="PNB352" s="7"/>
      <c r="PNC352" s="14"/>
      <c r="PND352" s="10"/>
      <c r="PNE352" s="133"/>
      <c r="PNF352" s="108"/>
      <c r="PNG352" s="19"/>
      <c r="PNH352" s="19"/>
      <c r="PNI352" s="25"/>
      <c r="PNJ352" s="19"/>
      <c r="PNK352" s="12"/>
      <c r="PNL352" s="7"/>
      <c r="PNM352" s="7"/>
      <c r="PNN352" s="7"/>
      <c r="PNO352" s="7"/>
      <c r="PNP352" s="14"/>
      <c r="PNQ352" s="10"/>
      <c r="PNR352" s="133"/>
      <c r="PNS352" s="108"/>
      <c r="PNT352" s="19"/>
      <c r="PNU352" s="19"/>
      <c r="PNV352" s="25"/>
      <c r="PNW352" s="19"/>
      <c r="PNX352" s="12"/>
      <c r="PNY352" s="7"/>
      <c r="PNZ352" s="7"/>
      <c r="POA352" s="7"/>
      <c r="POB352" s="7"/>
      <c r="POC352" s="14"/>
      <c r="POD352" s="10"/>
      <c r="POE352" s="133"/>
      <c r="POF352" s="108"/>
      <c r="POG352" s="19"/>
      <c r="POH352" s="19"/>
      <c r="POI352" s="25"/>
      <c r="POJ352" s="19"/>
      <c r="POK352" s="12"/>
      <c r="POL352" s="7"/>
      <c r="POM352" s="7"/>
      <c r="PON352" s="7"/>
      <c r="POO352" s="7"/>
      <c r="POP352" s="14"/>
      <c r="POQ352" s="10"/>
      <c r="POR352" s="133"/>
      <c r="POS352" s="108"/>
      <c r="POT352" s="19"/>
      <c r="POU352" s="19"/>
      <c r="POV352" s="25"/>
      <c r="POW352" s="19"/>
      <c r="POX352" s="12"/>
      <c r="POY352" s="7"/>
      <c r="POZ352" s="7"/>
      <c r="PPA352" s="7"/>
      <c r="PPB352" s="7"/>
      <c r="PPC352" s="14"/>
      <c r="PPD352" s="10"/>
      <c r="PPE352" s="133"/>
      <c r="PPF352" s="108"/>
      <c r="PPG352" s="19"/>
      <c r="PPH352" s="19"/>
      <c r="PPI352" s="25"/>
      <c r="PPJ352" s="19"/>
      <c r="PPK352" s="12"/>
      <c r="PPL352" s="7"/>
      <c r="PPM352" s="7"/>
      <c r="PPN352" s="7"/>
      <c r="PPO352" s="7"/>
      <c r="PPP352" s="14"/>
      <c r="PPQ352" s="10"/>
      <c r="PPR352" s="133"/>
      <c r="PPS352" s="108"/>
      <c r="PPT352" s="19"/>
      <c r="PPU352" s="19"/>
      <c r="PPV352" s="25"/>
      <c r="PPW352" s="19"/>
      <c r="PPX352" s="12"/>
      <c r="PPY352" s="7"/>
      <c r="PPZ352" s="7"/>
      <c r="PQA352" s="7"/>
      <c r="PQB352" s="7"/>
      <c r="PQC352" s="14"/>
      <c r="PQD352" s="10"/>
      <c r="PQE352" s="133"/>
      <c r="PQF352" s="108"/>
      <c r="PQG352" s="19"/>
      <c r="PQH352" s="19"/>
      <c r="PQI352" s="25"/>
      <c r="PQJ352" s="19"/>
      <c r="PQK352" s="12"/>
      <c r="PQL352" s="7"/>
      <c r="PQM352" s="7"/>
      <c r="PQN352" s="7"/>
      <c r="PQO352" s="7"/>
      <c r="PQP352" s="14"/>
      <c r="PQQ352" s="10"/>
      <c r="PQR352" s="133"/>
      <c r="PQS352" s="108"/>
      <c r="PQT352" s="19"/>
      <c r="PQU352" s="19"/>
      <c r="PQV352" s="25"/>
      <c r="PQW352" s="19"/>
      <c r="PQX352" s="12"/>
      <c r="PQY352" s="7"/>
      <c r="PQZ352" s="7"/>
      <c r="PRA352" s="7"/>
      <c r="PRB352" s="7"/>
      <c r="PRC352" s="14"/>
      <c r="PRD352" s="10"/>
      <c r="PRE352" s="133"/>
      <c r="PRF352" s="108"/>
      <c r="PRG352" s="19"/>
      <c r="PRH352" s="19"/>
      <c r="PRI352" s="25"/>
      <c r="PRJ352" s="19"/>
      <c r="PRK352" s="12"/>
      <c r="PRL352" s="7"/>
      <c r="PRM352" s="7"/>
      <c r="PRN352" s="7"/>
      <c r="PRO352" s="7"/>
      <c r="PRP352" s="14"/>
      <c r="PRQ352" s="10"/>
      <c r="PRR352" s="133"/>
      <c r="PRS352" s="108"/>
      <c r="PRT352" s="19"/>
      <c r="PRU352" s="19"/>
      <c r="PRV352" s="25"/>
      <c r="PRW352" s="19"/>
      <c r="PRX352" s="12"/>
      <c r="PRY352" s="7"/>
      <c r="PRZ352" s="7"/>
      <c r="PSA352" s="7"/>
      <c r="PSB352" s="7"/>
      <c r="PSC352" s="14"/>
      <c r="PSD352" s="10"/>
      <c r="PSE352" s="133"/>
      <c r="PSF352" s="108"/>
      <c r="PSG352" s="19"/>
      <c r="PSH352" s="19"/>
      <c r="PSI352" s="25"/>
      <c r="PSJ352" s="19"/>
      <c r="PSK352" s="12"/>
      <c r="PSL352" s="7"/>
      <c r="PSM352" s="7"/>
      <c r="PSN352" s="7"/>
      <c r="PSO352" s="7"/>
      <c r="PSP352" s="14"/>
      <c r="PSQ352" s="10"/>
      <c r="PSR352" s="133"/>
      <c r="PSS352" s="108"/>
      <c r="PST352" s="19"/>
      <c r="PSU352" s="19"/>
      <c r="PSV352" s="25"/>
      <c r="PSW352" s="19"/>
      <c r="PSX352" s="12"/>
      <c r="PSY352" s="7"/>
      <c r="PSZ352" s="7"/>
      <c r="PTA352" s="7"/>
      <c r="PTB352" s="7"/>
      <c r="PTC352" s="14"/>
      <c r="PTD352" s="10"/>
      <c r="PTE352" s="133"/>
      <c r="PTF352" s="108"/>
      <c r="PTG352" s="19"/>
      <c r="PTH352" s="19"/>
      <c r="PTI352" s="25"/>
      <c r="PTJ352" s="19"/>
      <c r="PTK352" s="12"/>
      <c r="PTL352" s="7"/>
      <c r="PTM352" s="7"/>
      <c r="PTN352" s="7"/>
      <c r="PTO352" s="7"/>
      <c r="PTP352" s="14"/>
      <c r="PTQ352" s="10"/>
      <c r="PTR352" s="133"/>
      <c r="PTS352" s="108"/>
      <c r="PTT352" s="19"/>
      <c r="PTU352" s="19"/>
      <c r="PTV352" s="25"/>
      <c r="PTW352" s="19"/>
      <c r="PTX352" s="12"/>
      <c r="PTY352" s="7"/>
      <c r="PTZ352" s="7"/>
      <c r="PUA352" s="7"/>
      <c r="PUB352" s="7"/>
      <c r="PUC352" s="14"/>
      <c r="PUD352" s="10"/>
      <c r="PUE352" s="133"/>
      <c r="PUF352" s="108"/>
      <c r="PUG352" s="19"/>
      <c r="PUH352" s="19"/>
      <c r="PUI352" s="25"/>
      <c r="PUJ352" s="19"/>
      <c r="PUK352" s="12"/>
      <c r="PUL352" s="7"/>
      <c r="PUM352" s="7"/>
      <c r="PUN352" s="7"/>
      <c r="PUO352" s="7"/>
      <c r="PUP352" s="14"/>
      <c r="PUQ352" s="10"/>
      <c r="PUR352" s="133"/>
      <c r="PUS352" s="108"/>
      <c r="PUT352" s="19"/>
      <c r="PUU352" s="19"/>
      <c r="PUV352" s="25"/>
      <c r="PUW352" s="19"/>
      <c r="PUX352" s="12"/>
      <c r="PUY352" s="7"/>
      <c r="PUZ352" s="7"/>
      <c r="PVA352" s="7"/>
      <c r="PVB352" s="7"/>
      <c r="PVC352" s="14"/>
      <c r="PVD352" s="10"/>
      <c r="PVE352" s="133"/>
      <c r="PVF352" s="108"/>
      <c r="PVG352" s="19"/>
      <c r="PVH352" s="19"/>
      <c r="PVI352" s="25"/>
      <c r="PVJ352" s="19"/>
      <c r="PVK352" s="12"/>
      <c r="PVL352" s="7"/>
      <c r="PVM352" s="7"/>
      <c r="PVN352" s="7"/>
      <c r="PVO352" s="7"/>
      <c r="PVP352" s="14"/>
      <c r="PVQ352" s="10"/>
      <c r="PVR352" s="133"/>
      <c r="PVS352" s="108"/>
      <c r="PVT352" s="19"/>
      <c r="PVU352" s="19"/>
      <c r="PVV352" s="25"/>
      <c r="PVW352" s="19"/>
      <c r="PVX352" s="12"/>
      <c r="PVY352" s="7"/>
      <c r="PVZ352" s="7"/>
      <c r="PWA352" s="7"/>
      <c r="PWB352" s="7"/>
      <c r="PWC352" s="14"/>
      <c r="PWD352" s="10"/>
      <c r="PWE352" s="133"/>
      <c r="PWF352" s="108"/>
      <c r="PWG352" s="19"/>
      <c r="PWH352" s="19"/>
      <c r="PWI352" s="25"/>
      <c r="PWJ352" s="19"/>
      <c r="PWK352" s="12"/>
      <c r="PWL352" s="7"/>
      <c r="PWM352" s="7"/>
      <c r="PWN352" s="7"/>
      <c r="PWO352" s="7"/>
      <c r="PWP352" s="14"/>
      <c r="PWQ352" s="10"/>
      <c r="PWR352" s="133"/>
      <c r="PWS352" s="108"/>
      <c r="PWT352" s="19"/>
      <c r="PWU352" s="19"/>
      <c r="PWV352" s="25"/>
      <c r="PWW352" s="19"/>
      <c r="PWX352" s="12"/>
      <c r="PWY352" s="7"/>
      <c r="PWZ352" s="7"/>
      <c r="PXA352" s="7"/>
      <c r="PXB352" s="7"/>
      <c r="PXC352" s="14"/>
      <c r="PXD352" s="10"/>
      <c r="PXE352" s="133"/>
      <c r="PXF352" s="108"/>
      <c r="PXG352" s="19"/>
      <c r="PXH352" s="19"/>
      <c r="PXI352" s="25"/>
      <c r="PXJ352" s="19"/>
      <c r="PXK352" s="12"/>
      <c r="PXL352" s="7"/>
      <c r="PXM352" s="7"/>
      <c r="PXN352" s="7"/>
      <c r="PXO352" s="7"/>
      <c r="PXP352" s="14"/>
      <c r="PXQ352" s="10"/>
      <c r="PXR352" s="133"/>
      <c r="PXS352" s="108"/>
      <c r="PXT352" s="19"/>
      <c r="PXU352" s="19"/>
      <c r="PXV352" s="25"/>
      <c r="PXW352" s="19"/>
      <c r="PXX352" s="12"/>
      <c r="PXY352" s="7"/>
      <c r="PXZ352" s="7"/>
      <c r="PYA352" s="7"/>
      <c r="PYB352" s="7"/>
      <c r="PYC352" s="14"/>
      <c r="PYD352" s="10"/>
      <c r="PYE352" s="133"/>
      <c r="PYF352" s="108"/>
      <c r="PYG352" s="19"/>
      <c r="PYH352" s="19"/>
      <c r="PYI352" s="25"/>
      <c r="PYJ352" s="19"/>
      <c r="PYK352" s="12"/>
      <c r="PYL352" s="7"/>
      <c r="PYM352" s="7"/>
      <c r="PYN352" s="7"/>
      <c r="PYO352" s="7"/>
      <c r="PYP352" s="14"/>
      <c r="PYQ352" s="10"/>
      <c r="PYR352" s="133"/>
      <c r="PYS352" s="108"/>
      <c r="PYT352" s="19"/>
      <c r="PYU352" s="19"/>
      <c r="PYV352" s="25"/>
      <c r="PYW352" s="19"/>
      <c r="PYX352" s="12"/>
      <c r="PYY352" s="7"/>
      <c r="PYZ352" s="7"/>
      <c r="PZA352" s="7"/>
      <c r="PZB352" s="7"/>
      <c r="PZC352" s="14"/>
      <c r="PZD352" s="10"/>
      <c r="PZE352" s="133"/>
      <c r="PZF352" s="108"/>
      <c r="PZG352" s="19"/>
      <c r="PZH352" s="19"/>
      <c r="PZI352" s="25"/>
      <c r="PZJ352" s="19"/>
      <c r="PZK352" s="12"/>
      <c r="PZL352" s="7"/>
      <c r="PZM352" s="7"/>
      <c r="PZN352" s="7"/>
      <c r="PZO352" s="7"/>
      <c r="PZP352" s="14"/>
      <c r="PZQ352" s="10"/>
      <c r="PZR352" s="133"/>
      <c r="PZS352" s="108"/>
      <c r="PZT352" s="19"/>
      <c r="PZU352" s="19"/>
      <c r="PZV352" s="25"/>
      <c r="PZW352" s="19"/>
      <c r="PZX352" s="12"/>
      <c r="PZY352" s="7"/>
      <c r="PZZ352" s="7"/>
      <c r="QAA352" s="7"/>
      <c r="QAB352" s="7"/>
      <c r="QAC352" s="14"/>
      <c r="QAD352" s="10"/>
      <c r="QAE352" s="133"/>
      <c r="QAF352" s="108"/>
      <c r="QAG352" s="19"/>
      <c r="QAH352" s="19"/>
      <c r="QAI352" s="25"/>
      <c r="QAJ352" s="19"/>
      <c r="QAK352" s="12"/>
      <c r="QAL352" s="7"/>
      <c r="QAM352" s="7"/>
      <c r="QAN352" s="7"/>
      <c r="QAO352" s="7"/>
      <c r="QAP352" s="14"/>
      <c r="QAQ352" s="10"/>
      <c r="QAR352" s="133"/>
      <c r="QAS352" s="108"/>
      <c r="QAT352" s="19"/>
      <c r="QAU352" s="19"/>
      <c r="QAV352" s="25"/>
      <c r="QAW352" s="19"/>
      <c r="QAX352" s="12"/>
      <c r="QAY352" s="7"/>
      <c r="QAZ352" s="7"/>
      <c r="QBA352" s="7"/>
      <c r="QBB352" s="7"/>
      <c r="QBC352" s="14"/>
      <c r="QBD352" s="10"/>
      <c r="QBE352" s="133"/>
      <c r="QBF352" s="108"/>
      <c r="QBG352" s="19"/>
      <c r="QBH352" s="19"/>
      <c r="QBI352" s="25"/>
      <c r="QBJ352" s="19"/>
      <c r="QBK352" s="12"/>
      <c r="QBL352" s="7"/>
      <c r="QBM352" s="7"/>
      <c r="QBN352" s="7"/>
      <c r="QBO352" s="7"/>
      <c r="QBP352" s="14"/>
      <c r="QBQ352" s="10"/>
      <c r="QBR352" s="133"/>
      <c r="QBS352" s="108"/>
      <c r="QBT352" s="19"/>
      <c r="QBU352" s="19"/>
      <c r="QBV352" s="25"/>
      <c r="QBW352" s="19"/>
      <c r="QBX352" s="12"/>
      <c r="QBY352" s="7"/>
      <c r="QBZ352" s="7"/>
      <c r="QCA352" s="7"/>
      <c r="QCB352" s="7"/>
      <c r="QCC352" s="14"/>
      <c r="QCD352" s="10"/>
      <c r="QCE352" s="133"/>
      <c r="QCF352" s="108"/>
      <c r="QCG352" s="19"/>
      <c r="QCH352" s="19"/>
      <c r="QCI352" s="25"/>
      <c r="QCJ352" s="19"/>
      <c r="QCK352" s="12"/>
      <c r="QCL352" s="7"/>
      <c r="QCM352" s="7"/>
      <c r="QCN352" s="7"/>
      <c r="QCO352" s="7"/>
      <c r="QCP352" s="14"/>
      <c r="QCQ352" s="10"/>
      <c r="QCR352" s="133"/>
      <c r="QCS352" s="108"/>
      <c r="QCT352" s="19"/>
      <c r="QCU352" s="19"/>
      <c r="QCV352" s="25"/>
      <c r="QCW352" s="19"/>
      <c r="QCX352" s="12"/>
      <c r="QCY352" s="7"/>
      <c r="QCZ352" s="7"/>
      <c r="QDA352" s="7"/>
      <c r="QDB352" s="7"/>
      <c r="QDC352" s="14"/>
      <c r="QDD352" s="10"/>
      <c r="QDE352" s="133"/>
      <c r="QDF352" s="108"/>
      <c r="QDG352" s="19"/>
      <c r="QDH352" s="19"/>
      <c r="QDI352" s="25"/>
      <c r="QDJ352" s="19"/>
      <c r="QDK352" s="12"/>
      <c r="QDL352" s="7"/>
      <c r="QDM352" s="7"/>
      <c r="QDN352" s="7"/>
      <c r="QDO352" s="7"/>
      <c r="QDP352" s="14"/>
      <c r="QDQ352" s="10"/>
      <c r="QDR352" s="133"/>
      <c r="QDS352" s="108"/>
      <c r="QDT352" s="19"/>
      <c r="QDU352" s="19"/>
      <c r="QDV352" s="25"/>
      <c r="QDW352" s="19"/>
      <c r="QDX352" s="12"/>
      <c r="QDY352" s="7"/>
      <c r="QDZ352" s="7"/>
      <c r="QEA352" s="7"/>
      <c r="QEB352" s="7"/>
      <c r="QEC352" s="14"/>
      <c r="QED352" s="10"/>
      <c r="QEE352" s="133"/>
      <c r="QEF352" s="108"/>
      <c r="QEG352" s="19"/>
      <c r="QEH352" s="19"/>
      <c r="QEI352" s="25"/>
      <c r="QEJ352" s="19"/>
      <c r="QEK352" s="12"/>
      <c r="QEL352" s="7"/>
      <c r="QEM352" s="7"/>
      <c r="QEN352" s="7"/>
      <c r="QEO352" s="7"/>
      <c r="QEP352" s="14"/>
      <c r="QEQ352" s="10"/>
      <c r="QER352" s="133"/>
      <c r="QES352" s="108"/>
      <c r="QET352" s="19"/>
      <c r="QEU352" s="19"/>
      <c r="QEV352" s="25"/>
      <c r="QEW352" s="19"/>
      <c r="QEX352" s="12"/>
      <c r="QEY352" s="7"/>
      <c r="QEZ352" s="7"/>
      <c r="QFA352" s="7"/>
      <c r="QFB352" s="7"/>
      <c r="QFC352" s="14"/>
      <c r="QFD352" s="10"/>
      <c r="QFE352" s="133"/>
      <c r="QFF352" s="108"/>
      <c r="QFG352" s="19"/>
      <c r="QFH352" s="19"/>
      <c r="QFI352" s="25"/>
      <c r="QFJ352" s="19"/>
      <c r="QFK352" s="12"/>
      <c r="QFL352" s="7"/>
      <c r="QFM352" s="7"/>
      <c r="QFN352" s="7"/>
      <c r="QFO352" s="7"/>
      <c r="QFP352" s="14"/>
      <c r="QFQ352" s="10"/>
      <c r="QFR352" s="133"/>
      <c r="QFS352" s="108"/>
      <c r="QFT352" s="19"/>
      <c r="QFU352" s="19"/>
      <c r="QFV352" s="25"/>
      <c r="QFW352" s="19"/>
      <c r="QFX352" s="12"/>
      <c r="QFY352" s="7"/>
      <c r="QFZ352" s="7"/>
      <c r="QGA352" s="7"/>
      <c r="QGB352" s="7"/>
      <c r="QGC352" s="14"/>
      <c r="QGD352" s="10"/>
      <c r="QGE352" s="133"/>
      <c r="QGF352" s="108"/>
      <c r="QGG352" s="19"/>
      <c r="QGH352" s="19"/>
      <c r="QGI352" s="25"/>
      <c r="QGJ352" s="19"/>
      <c r="QGK352" s="12"/>
      <c r="QGL352" s="7"/>
      <c r="QGM352" s="7"/>
      <c r="QGN352" s="7"/>
      <c r="QGO352" s="7"/>
      <c r="QGP352" s="14"/>
      <c r="QGQ352" s="10"/>
      <c r="QGR352" s="133"/>
      <c r="QGS352" s="108"/>
      <c r="QGT352" s="19"/>
      <c r="QGU352" s="19"/>
      <c r="QGV352" s="25"/>
      <c r="QGW352" s="19"/>
      <c r="QGX352" s="12"/>
      <c r="QGY352" s="7"/>
      <c r="QGZ352" s="7"/>
      <c r="QHA352" s="7"/>
      <c r="QHB352" s="7"/>
      <c r="QHC352" s="14"/>
      <c r="QHD352" s="10"/>
      <c r="QHE352" s="133"/>
      <c r="QHF352" s="108"/>
      <c r="QHG352" s="19"/>
      <c r="QHH352" s="19"/>
      <c r="QHI352" s="25"/>
      <c r="QHJ352" s="19"/>
      <c r="QHK352" s="12"/>
      <c r="QHL352" s="7"/>
      <c r="QHM352" s="7"/>
      <c r="QHN352" s="7"/>
      <c r="QHO352" s="7"/>
      <c r="QHP352" s="14"/>
      <c r="QHQ352" s="10"/>
      <c r="QHR352" s="133"/>
      <c r="QHS352" s="108"/>
      <c r="QHT352" s="19"/>
      <c r="QHU352" s="19"/>
      <c r="QHV352" s="25"/>
      <c r="QHW352" s="19"/>
      <c r="QHX352" s="12"/>
      <c r="QHY352" s="7"/>
      <c r="QHZ352" s="7"/>
      <c r="QIA352" s="7"/>
      <c r="QIB352" s="7"/>
      <c r="QIC352" s="14"/>
      <c r="QID352" s="10"/>
      <c r="QIE352" s="133"/>
      <c r="QIF352" s="108"/>
      <c r="QIG352" s="19"/>
      <c r="QIH352" s="19"/>
      <c r="QII352" s="25"/>
      <c r="QIJ352" s="19"/>
      <c r="QIK352" s="12"/>
      <c r="QIL352" s="7"/>
      <c r="QIM352" s="7"/>
      <c r="QIN352" s="7"/>
      <c r="QIO352" s="7"/>
      <c r="QIP352" s="14"/>
      <c r="QIQ352" s="10"/>
      <c r="QIR352" s="133"/>
      <c r="QIS352" s="108"/>
      <c r="QIT352" s="19"/>
      <c r="QIU352" s="19"/>
      <c r="QIV352" s="25"/>
      <c r="QIW352" s="19"/>
      <c r="QIX352" s="12"/>
      <c r="QIY352" s="7"/>
      <c r="QIZ352" s="7"/>
      <c r="QJA352" s="7"/>
      <c r="QJB352" s="7"/>
      <c r="QJC352" s="14"/>
      <c r="QJD352" s="10"/>
      <c r="QJE352" s="133"/>
      <c r="QJF352" s="108"/>
      <c r="QJG352" s="19"/>
      <c r="QJH352" s="19"/>
      <c r="QJI352" s="25"/>
      <c r="QJJ352" s="19"/>
      <c r="QJK352" s="12"/>
      <c r="QJL352" s="7"/>
      <c r="QJM352" s="7"/>
      <c r="QJN352" s="7"/>
      <c r="QJO352" s="7"/>
      <c r="QJP352" s="14"/>
      <c r="QJQ352" s="10"/>
      <c r="QJR352" s="133"/>
      <c r="QJS352" s="108"/>
      <c r="QJT352" s="19"/>
      <c r="QJU352" s="19"/>
      <c r="QJV352" s="25"/>
      <c r="QJW352" s="19"/>
      <c r="QJX352" s="12"/>
      <c r="QJY352" s="7"/>
      <c r="QJZ352" s="7"/>
      <c r="QKA352" s="7"/>
      <c r="QKB352" s="7"/>
      <c r="QKC352" s="14"/>
      <c r="QKD352" s="10"/>
      <c r="QKE352" s="133"/>
      <c r="QKF352" s="108"/>
      <c r="QKG352" s="19"/>
      <c r="QKH352" s="19"/>
      <c r="QKI352" s="25"/>
      <c r="QKJ352" s="19"/>
      <c r="QKK352" s="12"/>
      <c r="QKL352" s="7"/>
      <c r="QKM352" s="7"/>
      <c r="QKN352" s="7"/>
      <c r="QKO352" s="7"/>
      <c r="QKP352" s="14"/>
      <c r="QKQ352" s="10"/>
      <c r="QKR352" s="133"/>
      <c r="QKS352" s="108"/>
      <c r="QKT352" s="19"/>
      <c r="QKU352" s="19"/>
      <c r="QKV352" s="25"/>
      <c r="QKW352" s="19"/>
      <c r="QKX352" s="12"/>
      <c r="QKY352" s="7"/>
      <c r="QKZ352" s="7"/>
      <c r="QLA352" s="7"/>
      <c r="QLB352" s="7"/>
      <c r="QLC352" s="14"/>
      <c r="QLD352" s="10"/>
      <c r="QLE352" s="133"/>
      <c r="QLF352" s="108"/>
      <c r="QLG352" s="19"/>
      <c r="QLH352" s="19"/>
      <c r="QLI352" s="25"/>
      <c r="QLJ352" s="19"/>
      <c r="QLK352" s="12"/>
      <c r="QLL352" s="7"/>
      <c r="QLM352" s="7"/>
      <c r="QLN352" s="7"/>
      <c r="QLO352" s="7"/>
      <c r="QLP352" s="14"/>
      <c r="QLQ352" s="10"/>
      <c r="QLR352" s="133"/>
      <c r="QLS352" s="108"/>
      <c r="QLT352" s="19"/>
      <c r="QLU352" s="19"/>
      <c r="QLV352" s="25"/>
      <c r="QLW352" s="19"/>
      <c r="QLX352" s="12"/>
      <c r="QLY352" s="7"/>
      <c r="QLZ352" s="7"/>
      <c r="QMA352" s="7"/>
      <c r="QMB352" s="7"/>
      <c r="QMC352" s="14"/>
      <c r="QMD352" s="10"/>
      <c r="QME352" s="133"/>
      <c r="QMF352" s="108"/>
      <c r="QMG352" s="19"/>
      <c r="QMH352" s="19"/>
      <c r="QMI352" s="25"/>
      <c r="QMJ352" s="19"/>
      <c r="QMK352" s="12"/>
      <c r="QML352" s="7"/>
      <c r="QMM352" s="7"/>
      <c r="QMN352" s="7"/>
      <c r="QMO352" s="7"/>
      <c r="QMP352" s="14"/>
      <c r="QMQ352" s="10"/>
      <c r="QMR352" s="133"/>
      <c r="QMS352" s="108"/>
      <c r="QMT352" s="19"/>
      <c r="QMU352" s="19"/>
      <c r="QMV352" s="25"/>
      <c r="QMW352" s="19"/>
      <c r="QMX352" s="12"/>
      <c r="QMY352" s="7"/>
      <c r="QMZ352" s="7"/>
      <c r="QNA352" s="7"/>
      <c r="QNB352" s="7"/>
      <c r="QNC352" s="14"/>
      <c r="QND352" s="10"/>
      <c r="QNE352" s="133"/>
      <c r="QNF352" s="108"/>
      <c r="QNG352" s="19"/>
      <c r="QNH352" s="19"/>
      <c r="QNI352" s="25"/>
      <c r="QNJ352" s="19"/>
      <c r="QNK352" s="12"/>
      <c r="QNL352" s="7"/>
      <c r="QNM352" s="7"/>
      <c r="QNN352" s="7"/>
      <c r="QNO352" s="7"/>
      <c r="QNP352" s="14"/>
      <c r="QNQ352" s="10"/>
      <c r="QNR352" s="133"/>
      <c r="QNS352" s="108"/>
      <c r="QNT352" s="19"/>
      <c r="QNU352" s="19"/>
      <c r="QNV352" s="25"/>
      <c r="QNW352" s="19"/>
      <c r="QNX352" s="12"/>
      <c r="QNY352" s="7"/>
      <c r="QNZ352" s="7"/>
      <c r="QOA352" s="7"/>
      <c r="QOB352" s="7"/>
      <c r="QOC352" s="14"/>
      <c r="QOD352" s="10"/>
      <c r="QOE352" s="133"/>
      <c r="QOF352" s="108"/>
      <c r="QOG352" s="19"/>
      <c r="QOH352" s="19"/>
      <c r="QOI352" s="25"/>
      <c r="QOJ352" s="19"/>
      <c r="QOK352" s="12"/>
      <c r="QOL352" s="7"/>
      <c r="QOM352" s="7"/>
      <c r="QON352" s="7"/>
      <c r="QOO352" s="7"/>
      <c r="QOP352" s="14"/>
      <c r="QOQ352" s="10"/>
      <c r="QOR352" s="133"/>
      <c r="QOS352" s="108"/>
      <c r="QOT352" s="19"/>
      <c r="QOU352" s="19"/>
      <c r="QOV352" s="25"/>
      <c r="QOW352" s="19"/>
      <c r="QOX352" s="12"/>
      <c r="QOY352" s="7"/>
      <c r="QOZ352" s="7"/>
      <c r="QPA352" s="7"/>
      <c r="QPB352" s="7"/>
      <c r="QPC352" s="14"/>
      <c r="QPD352" s="10"/>
      <c r="QPE352" s="133"/>
      <c r="QPF352" s="108"/>
      <c r="QPG352" s="19"/>
      <c r="QPH352" s="19"/>
      <c r="QPI352" s="25"/>
      <c r="QPJ352" s="19"/>
      <c r="QPK352" s="12"/>
      <c r="QPL352" s="7"/>
      <c r="QPM352" s="7"/>
      <c r="QPN352" s="7"/>
      <c r="QPO352" s="7"/>
      <c r="QPP352" s="14"/>
      <c r="QPQ352" s="10"/>
      <c r="QPR352" s="133"/>
      <c r="QPS352" s="108"/>
      <c r="QPT352" s="19"/>
      <c r="QPU352" s="19"/>
      <c r="QPV352" s="25"/>
      <c r="QPW352" s="19"/>
      <c r="QPX352" s="12"/>
      <c r="QPY352" s="7"/>
      <c r="QPZ352" s="7"/>
      <c r="QQA352" s="7"/>
      <c r="QQB352" s="7"/>
      <c r="QQC352" s="14"/>
      <c r="QQD352" s="10"/>
      <c r="QQE352" s="133"/>
      <c r="QQF352" s="108"/>
      <c r="QQG352" s="19"/>
      <c r="QQH352" s="19"/>
      <c r="QQI352" s="25"/>
      <c r="QQJ352" s="19"/>
      <c r="QQK352" s="12"/>
      <c r="QQL352" s="7"/>
      <c r="QQM352" s="7"/>
      <c r="QQN352" s="7"/>
      <c r="QQO352" s="7"/>
      <c r="QQP352" s="14"/>
      <c r="QQQ352" s="10"/>
      <c r="QQR352" s="133"/>
      <c r="QQS352" s="108"/>
      <c r="QQT352" s="19"/>
      <c r="QQU352" s="19"/>
      <c r="QQV352" s="25"/>
      <c r="QQW352" s="19"/>
      <c r="QQX352" s="12"/>
      <c r="QQY352" s="7"/>
      <c r="QQZ352" s="7"/>
      <c r="QRA352" s="7"/>
      <c r="QRB352" s="7"/>
      <c r="QRC352" s="14"/>
      <c r="QRD352" s="10"/>
      <c r="QRE352" s="133"/>
      <c r="QRF352" s="108"/>
      <c r="QRG352" s="19"/>
      <c r="QRH352" s="19"/>
      <c r="QRI352" s="25"/>
      <c r="QRJ352" s="19"/>
      <c r="QRK352" s="12"/>
      <c r="QRL352" s="7"/>
      <c r="QRM352" s="7"/>
      <c r="QRN352" s="7"/>
      <c r="QRO352" s="7"/>
      <c r="QRP352" s="14"/>
      <c r="QRQ352" s="10"/>
      <c r="QRR352" s="133"/>
      <c r="QRS352" s="108"/>
      <c r="QRT352" s="19"/>
      <c r="QRU352" s="19"/>
      <c r="QRV352" s="25"/>
      <c r="QRW352" s="19"/>
      <c r="QRX352" s="12"/>
      <c r="QRY352" s="7"/>
      <c r="QRZ352" s="7"/>
      <c r="QSA352" s="7"/>
      <c r="QSB352" s="7"/>
      <c r="QSC352" s="14"/>
      <c r="QSD352" s="10"/>
      <c r="QSE352" s="133"/>
      <c r="QSF352" s="108"/>
      <c r="QSG352" s="19"/>
      <c r="QSH352" s="19"/>
      <c r="QSI352" s="25"/>
      <c r="QSJ352" s="19"/>
      <c r="QSK352" s="12"/>
      <c r="QSL352" s="7"/>
      <c r="QSM352" s="7"/>
      <c r="QSN352" s="7"/>
      <c r="QSO352" s="7"/>
      <c r="QSP352" s="14"/>
      <c r="QSQ352" s="10"/>
      <c r="QSR352" s="133"/>
      <c r="QSS352" s="108"/>
      <c r="QST352" s="19"/>
      <c r="QSU352" s="19"/>
      <c r="QSV352" s="25"/>
      <c r="QSW352" s="19"/>
      <c r="QSX352" s="12"/>
      <c r="QSY352" s="7"/>
      <c r="QSZ352" s="7"/>
      <c r="QTA352" s="7"/>
      <c r="QTB352" s="7"/>
      <c r="QTC352" s="14"/>
      <c r="QTD352" s="10"/>
      <c r="QTE352" s="133"/>
      <c r="QTF352" s="108"/>
      <c r="QTG352" s="19"/>
      <c r="QTH352" s="19"/>
      <c r="QTI352" s="25"/>
      <c r="QTJ352" s="19"/>
      <c r="QTK352" s="12"/>
      <c r="QTL352" s="7"/>
      <c r="QTM352" s="7"/>
      <c r="QTN352" s="7"/>
      <c r="QTO352" s="7"/>
      <c r="QTP352" s="14"/>
      <c r="QTQ352" s="10"/>
      <c r="QTR352" s="133"/>
      <c r="QTS352" s="108"/>
      <c r="QTT352" s="19"/>
      <c r="QTU352" s="19"/>
      <c r="QTV352" s="25"/>
      <c r="QTW352" s="19"/>
      <c r="QTX352" s="12"/>
      <c r="QTY352" s="7"/>
      <c r="QTZ352" s="7"/>
      <c r="QUA352" s="7"/>
      <c r="QUB352" s="7"/>
      <c r="QUC352" s="14"/>
      <c r="QUD352" s="10"/>
      <c r="QUE352" s="133"/>
      <c r="QUF352" s="108"/>
      <c r="QUG352" s="19"/>
      <c r="QUH352" s="19"/>
      <c r="QUI352" s="25"/>
      <c r="QUJ352" s="19"/>
      <c r="QUK352" s="12"/>
      <c r="QUL352" s="7"/>
      <c r="QUM352" s="7"/>
      <c r="QUN352" s="7"/>
      <c r="QUO352" s="7"/>
      <c r="QUP352" s="14"/>
      <c r="QUQ352" s="10"/>
      <c r="QUR352" s="133"/>
      <c r="QUS352" s="108"/>
      <c r="QUT352" s="19"/>
      <c r="QUU352" s="19"/>
      <c r="QUV352" s="25"/>
      <c r="QUW352" s="19"/>
      <c r="QUX352" s="12"/>
      <c r="QUY352" s="7"/>
      <c r="QUZ352" s="7"/>
      <c r="QVA352" s="7"/>
      <c r="QVB352" s="7"/>
      <c r="QVC352" s="14"/>
      <c r="QVD352" s="10"/>
      <c r="QVE352" s="133"/>
      <c r="QVF352" s="108"/>
      <c r="QVG352" s="19"/>
      <c r="QVH352" s="19"/>
      <c r="QVI352" s="25"/>
      <c r="QVJ352" s="19"/>
      <c r="QVK352" s="12"/>
      <c r="QVL352" s="7"/>
      <c r="QVM352" s="7"/>
      <c r="QVN352" s="7"/>
      <c r="QVO352" s="7"/>
      <c r="QVP352" s="14"/>
      <c r="QVQ352" s="10"/>
      <c r="QVR352" s="133"/>
      <c r="QVS352" s="108"/>
      <c r="QVT352" s="19"/>
      <c r="QVU352" s="19"/>
      <c r="QVV352" s="25"/>
      <c r="QVW352" s="19"/>
      <c r="QVX352" s="12"/>
      <c r="QVY352" s="7"/>
      <c r="QVZ352" s="7"/>
      <c r="QWA352" s="7"/>
      <c r="QWB352" s="7"/>
      <c r="QWC352" s="14"/>
      <c r="QWD352" s="10"/>
      <c r="QWE352" s="133"/>
      <c r="QWF352" s="108"/>
      <c r="QWG352" s="19"/>
      <c r="QWH352" s="19"/>
      <c r="QWI352" s="25"/>
      <c r="QWJ352" s="19"/>
      <c r="QWK352" s="12"/>
      <c r="QWL352" s="7"/>
      <c r="QWM352" s="7"/>
      <c r="QWN352" s="7"/>
      <c r="QWO352" s="7"/>
      <c r="QWP352" s="14"/>
      <c r="QWQ352" s="10"/>
      <c r="QWR352" s="133"/>
      <c r="QWS352" s="108"/>
      <c r="QWT352" s="19"/>
      <c r="QWU352" s="19"/>
      <c r="QWV352" s="25"/>
      <c r="QWW352" s="19"/>
      <c r="QWX352" s="12"/>
      <c r="QWY352" s="7"/>
      <c r="QWZ352" s="7"/>
      <c r="QXA352" s="7"/>
      <c r="QXB352" s="7"/>
      <c r="QXC352" s="14"/>
      <c r="QXD352" s="10"/>
      <c r="QXE352" s="133"/>
      <c r="QXF352" s="108"/>
      <c r="QXG352" s="19"/>
      <c r="QXH352" s="19"/>
      <c r="QXI352" s="25"/>
      <c r="QXJ352" s="19"/>
      <c r="QXK352" s="12"/>
      <c r="QXL352" s="7"/>
      <c r="QXM352" s="7"/>
      <c r="QXN352" s="7"/>
      <c r="QXO352" s="7"/>
      <c r="QXP352" s="14"/>
      <c r="QXQ352" s="10"/>
      <c r="QXR352" s="133"/>
      <c r="QXS352" s="108"/>
      <c r="QXT352" s="19"/>
      <c r="QXU352" s="19"/>
      <c r="QXV352" s="25"/>
      <c r="QXW352" s="19"/>
      <c r="QXX352" s="12"/>
      <c r="QXY352" s="7"/>
      <c r="QXZ352" s="7"/>
      <c r="QYA352" s="7"/>
      <c r="QYB352" s="7"/>
      <c r="QYC352" s="14"/>
      <c r="QYD352" s="10"/>
      <c r="QYE352" s="133"/>
      <c r="QYF352" s="108"/>
      <c r="QYG352" s="19"/>
      <c r="QYH352" s="19"/>
      <c r="QYI352" s="25"/>
      <c r="QYJ352" s="19"/>
      <c r="QYK352" s="12"/>
      <c r="QYL352" s="7"/>
      <c r="QYM352" s="7"/>
      <c r="QYN352" s="7"/>
      <c r="QYO352" s="7"/>
      <c r="QYP352" s="14"/>
      <c r="QYQ352" s="10"/>
      <c r="QYR352" s="133"/>
      <c r="QYS352" s="108"/>
      <c r="QYT352" s="19"/>
      <c r="QYU352" s="19"/>
      <c r="QYV352" s="25"/>
      <c r="QYW352" s="19"/>
      <c r="QYX352" s="12"/>
      <c r="QYY352" s="7"/>
      <c r="QYZ352" s="7"/>
      <c r="QZA352" s="7"/>
      <c r="QZB352" s="7"/>
      <c r="QZC352" s="14"/>
      <c r="QZD352" s="10"/>
      <c r="QZE352" s="133"/>
      <c r="QZF352" s="108"/>
      <c r="QZG352" s="19"/>
      <c r="QZH352" s="19"/>
      <c r="QZI352" s="25"/>
      <c r="QZJ352" s="19"/>
      <c r="QZK352" s="12"/>
      <c r="QZL352" s="7"/>
      <c r="QZM352" s="7"/>
      <c r="QZN352" s="7"/>
      <c r="QZO352" s="7"/>
      <c r="QZP352" s="14"/>
      <c r="QZQ352" s="10"/>
      <c r="QZR352" s="133"/>
      <c r="QZS352" s="108"/>
      <c r="QZT352" s="19"/>
      <c r="QZU352" s="19"/>
      <c r="QZV352" s="25"/>
      <c r="QZW352" s="19"/>
      <c r="QZX352" s="12"/>
      <c r="QZY352" s="7"/>
      <c r="QZZ352" s="7"/>
      <c r="RAA352" s="7"/>
      <c r="RAB352" s="7"/>
      <c r="RAC352" s="14"/>
      <c r="RAD352" s="10"/>
      <c r="RAE352" s="133"/>
      <c r="RAF352" s="108"/>
      <c r="RAG352" s="19"/>
      <c r="RAH352" s="19"/>
      <c r="RAI352" s="25"/>
      <c r="RAJ352" s="19"/>
      <c r="RAK352" s="12"/>
      <c r="RAL352" s="7"/>
      <c r="RAM352" s="7"/>
      <c r="RAN352" s="7"/>
      <c r="RAO352" s="7"/>
      <c r="RAP352" s="14"/>
      <c r="RAQ352" s="10"/>
      <c r="RAR352" s="133"/>
      <c r="RAS352" s="108"/>
      <c r="RAT352" s="19"/>
      <c r="RAU352" s="19"/>
      <c r="RAV352" s="25"/>
      <c r="RAW352" s="19"/>
      <c r="RAX352" s="12"/>
      <c r="RAY352" s="7"/>
      <c r="RAZ352" s="7"/>
      <c r="RBA352" s="7"/>
      <c r="RBB352" s="7"/>
      <c r="RBC352" s="14"/>
      <c r="RBD352" s="10"/>
      <c r="RBE352" s="133"/>
      <c r="RBF352" s="108"/>
      <c r="RBG352" s="19"/>
      <c r="RBH352" s="19"/>
      <c r="RBI352" s="25"/>
      <c r="RBJ352" s="19"/>
      <c r="RBK352" s="12"/>
      <c r="RBL352" s="7"/>
      <c r="RBM352" s="7"/>
      <c r="RBN352" s="7"/>
      <c r="RBO352" s="7"/>
      <c r="RBP352" s="14"/>
      <c r="RBQ352" s="10"/>
      <c r="RBR352" s="133"/>
      <c r="RBS352" s="108"/>
      <c r="RBT352" s="19"/>
      <c r="RBU352" s="19"/>
      <c r="RBV352" s="25"/>
      <c r="RBW352" s="19"/>
      <c r="RBX352" s="12"/>
      <c r="RBY352" s="7"/>
      <c r="RBZ352" s="7"/>
      <c r="RCA352" s="7"/>
      <c r="RCB352" s="7"/>
      <c r="RCC352" s="14"/>
      <c r="RCD352" s="10"/>
      <c r="RCE352" s="133"/>
      <c r="RCF352" s="108"/>
      <c r="RCG352" s="19"/>
      <c r="RCH352" s="19"/>
      <c r="RCI352" s="25"/>
      <c r="RCJ352" s="19"/>
      <c r="RCK352" s="12"/>
      <c r="RCL352" s="7"/>
      <c r="RCM352" s="7"/>
      <c r="RCN352" s="7"/>
      <c r="RCO352" s="7"/>
      <c r="RCP352" s="14"/>
      <c r="RCQ352" s="10"/>
      <c r="RCR352" s="133"/>
      <c r="RCS352" s="108"/>
      <c r="RCT352" s="19"/>
      <c r="RCU352" s="19"/>
      <c r="RCV352" s="25"/>
      <c r="RCW352" s="19"/>
      <c r="RCX352" s="12"/>
      <c r="RCY352" s="7"/>
      <c r="RCZ352" s="7"/>
      <c r="RDA352" s="7"/>
      <c r="RDB352" s="7"/>
      <c r="RDC352" s="14"/>
      <c r="RDD352" s="10"/>
      <c r="RDE352" s="133"/>
      <c r="RDF352" s="108"/>
      <c r="RDG352" s="19"/>
      <c r="RDH352" s="19"/>
      <c r="RDI352" s="25"/>
      <c r="RDJ352" s="19"/>
      <c r="RDK352" s="12"/>
      <c r="RDL352" s="7"/>
      <c r="RDM352" s="7"/>
      <c r="RDN352" s="7"/>
      <c r="RDO352" s="7"/>
      <c r="RDP352" s="14"/>
      <c r="RDQ352" s="10"/>
      <c r="RDR352" s="133"/>
      <c r="RDS352" s="108"/>
      <c r="RDT352" s="19"/>
      <c r="RDU352" s="19"/>
      <c r="RDV352" s="25"/>
      <c r="RDW352" s="19"/>
      <c r="RDX352" s="12"/>
      <c r="RDY352" s="7"/>
      <c r="RDZ352" s="7"/>
      <c r="REA352" s="7"/>
      <c r="REB352" s="7"/>
      <c r="REC352" s="14"/>
      <c r="RED352" s="10"/>
      <c r="REE352" s="133"/>
      <c r="REF352" s="108"/>
      <c r="REG352" s="19"/>
      <c r="REH352" s="19"/>
      <c r="REI352" s="25"/>
      <c r="REJ352" s="19"/>
      <c r="REK352" s="12"/>
      <c r="REL352" s="7"/>
      <c r="REM352" s="7"/>
      <c r="REN352" s="7"/>
      <c r="REO352" s="7"/>
      <c r="REP352" s="14"/>
      <c r="REQ352" s="10"/>
      <c r="RER352" s="133"/>
      <c r="RES352" s="108"/>
      <c r="RET352" s="19"/>
      <c r="REU352" s="19"/>
      <c r="REV352" s="25"/>
      <c r="REW352" s="19"/>
      <c r="REX352" s="12"/>
      <c r="REY352" s="7"/>
      <c r="REZ352" s="7"/>
      <c r="RFA352" s="7"/>
      <c r="RFB352" s="7"/>
      <c r="RFC352" s="14"/>
      <c r="RFD352" s="10"/>
      <c r="RFE352" s="133"/>
      <c r="RFF352" s="108"/>
      <c r="RFG352" s="19"/>
      <c r="RFH352" s="19"/>
      <c r="RFI352" s="25"/>
      <c r="RFJ352" s="19"/>
      <c r="RFK352" s="12"/>
      <c r="RFL352" s="7"/>
      <c r="RFM352" s="7"/>
      <c r="RFN352" s="7"/>
      <c r="RFO352" s="7"/>
      <c r="RFP352" s="14"/>
      <c r="RFQ352" s="10"/>
      <c r="RFR352" s="133"/>
      <c r="RFS352" s="108"/>
      <c r="RFT352" s="19"/>
      <c r="RFU352" s="19"/>
      <c r="RFV352" s="25"/>
      <c r="RFW352" s="19"/>
      <c r="RFX352" s="12"/>
      <c r="RFY352" s="7"/>
      <c r="RFZ352" s="7"/>
      <c r="RGA352" s="7"/>
      <c r="RGB352" s="7"/>
      <c r="RGC352" s="14"/>
      <c r="RGD352" s="10"/>
      <c r="RGE352" s="133"/>
      <c r="RGF352" s="108"/>
      <c r="RGG352" s="19"/>
      <c r="RGH352" s="19"/>
      <c r="RGI352" s="25"/>
      <c r="RGJ352" s="19"/>
      <c r="RGK352" s="12"/>
      <c r="RGL352" s="7"/>
      <c r="RGM352" s="7"/>
      <c r="RGN352" s="7"/>
      <c r="RGO352" s="7"/>
      <c r="RGP352" s="14"/>
      <c r="RGQ352" s="10"/>
      <c r="RGR352" s="133"/>
      <c r="RGS352" s="108"/>
      <c r="RGT352" s="19"/>
      <c r="RGU352" s="19"/>
      <c r="RGV352" s="25"/>
      <c r="RGW352" s="19"/>
      <c r="RGX352" s="12"/>
      <c r="RGY352" s="7"/>
      <c r="RGZ352" s="7"/>
      <c r="RHA352" s="7"/>
      <c r="RHB352" s="7"/>
      <c r="RHC352" s="14"/>
      <c r="RHD352" s="10"/>
      <c r="RHE352" s="133"/>
      <c r="RHF352" s="108"/>
      <c r="RHG352" s="19"/>
      <c r="RHH352" s="19"/>
      <c r="RHI352" s="25"/>
      <c r="RHJ352" s="19"/>
      <c r="RHK352" s="12"/>
      <c r="RHL352" s="7"/>
      <c r="RHM352" s="7"/>
      <c r="RHN352" s="7"/>
      <c r="RHO352" s="7"/>
      <c r="RHP352" s="14"/>
      <c r="RHQ352" s="10"/>
      <c r="RHR352" s="133"/>
      <c r="RHS352" s="108"/>
      <c r="RHT352" s="19"/>
      <c r="RHU352" s="19"/>
      <c r="RHV352" s="25"/>
      <c r="RHW352" s="19"/>
      <c r="RHX352" s="12"/>
      <c r="RHY352" s="7"/>
      <c r="RHZ352" s="7"/>
      <c r="RIA352" s="7"/>
      <c r="RIB352" s="7"/>
      <c r="RIC352" s="14"/>
      <c r="RID352" s="10"/>
      <c r="RIE352" s="133"/>
      <c r="RIF352" s="108"/>
      <c r="RIG352" s="19"/>
      <c r="RIH352" s="19"/>
      <c r="RII352" s="25"/>
      <c r="RIJ352" s="19"/>
      <c r="RIK352" s="12"/>
      <c r="RIL352" s="7"/>
      <c r="RIM352" s="7"/>
      <c r="RIN352" s="7"/>
      <c r="RIO352" s="7"/>
      <c r="RIP352" s="14"/>
      <c r="RIQ352" s="10"/>
      <c r="RIR352" s="133"/>
      <c r="RIS352" s="108"/>
      <c r="RIT352" s="19"/>
      <c r="RIU352" s="19"/>
      <c r="RIV352" s="25"/>
      <c r="RIW352" s="19"/>
      <c r="RIX352" s="12"/>
      <c r="RIY352" s="7"/>
      <c r="RIZ352" s="7"/>
      <c r="RJA352" s="7"/>
      <c r="RJB352" s="7"/>
      <c r="RJC352" s="14"/>
      <c r="RJD352" s="10"/>
      <c r="RJE352" s="133"/>
      <c r="RJF352" s="108"/>
      <c r="RJG352" s="19"/>
      <c r="RJH352" s="19"/>
      <c r="RJI352" s="25"/>
      <c r="RJJ352" s="19"/>
      <c r="RJK352" s="12"/>
      <c r="RJL352" s="7"/>
      <c r="RJM352" s="7"/>
      <c r="RJN352" s="7"/>
      <c r="RJO352" s="7"/>
      <c r="RJP352" s="14"/>
      <c r="RJQ352" s="10"/>
      <c r="RJR352" s="133"/>
      <c r="RJS352" s="108"/>
      <c r="RJT352" s="19"/>
      <c r="RJU352" s="19"/>
      <c r="RJV352" s="25"/>
      <c r="RJW352" s="19"/>
      <c r="RJX352" s="12"/>
      <c r="RJY352" s="7"/>
      <c r="RJZ352" s="7"/>
      <c r="RKA352" s="7"/>
      <c r="RKB352" s="7"/>
      <c r="RKC352" s="14"/>
      <c r="RKD352" s="10"/>
      <c r="RKE352" s="133"/>
      <c r="RKF352" s="108"/>
      <c r="RKG352" s="19"/>
      <c r="RKH352" s="19"/>
      <c r="RKI352" s="25"/>
      <c r="RKJ352" s="19"/>
      <c r="RKK352" s="12"/>
      <c r="RKL352" s="7"/>
      <c r="RKM352" s="7"/>
      <c r="RKN352" s="7"/>
      <c r="RKO352" s="7"/>
      <c r="RKP352" s="14"/>
      <c r="RKQ352" s="10"/>
      <c r="RKR352" s="133"/>
      <c r="RKS352" s="108"/>
      <c r="RKT352" s="19"/>
      <c r="RKU352" s="19"/>
      <c r="RKV352" s="25"/>
      <c r="RKW352" s="19"/>
      <c r="RKX352" s="12"/>
      <c r="RKY352" s="7"/>
      <c r="RKZ352" s="7"/>
      <c r="RLA352" s="7"/>
      <c r="RLB352" s="7"/>
      <c r="RLC352" s="14"/>
      <c r="RLD352" s="10"/>
      <c r="RLE352" s="133"/>
      <c r="RLF352" s="108"/>
      <c r="RLG352" s="19"/>
      <c r="RLH352" s="19"/>
      <c r="RLI352" s="25"/>
      <c r="RLJ352" s="19"/>
      <c r="RLK352" s="12"/>
      <c r="RLL352" s="7"/>
      <c r="RLM352" s="7"/>
      <c r="RLN352" s="7"/>
      <c r="RLO352" s="7"/>
      <c r="RLP352" s="14"/>
      <c r="RLQ352" s="10"/>
      <c r="RLR352" s="133"/>
      <c r="RLS352" s="108"/>
      <c r="RLT352" s="19"/>
      <c r="RLU352" s="19"/>
      <c r="RLV352" s="25"/>
      <c r="RLW352" s="19"/>
      <c r="RLX352" s="12"/>
      <c r="RLY352" s="7"/>
      <c r="RLZ352" s="7"/>
      <c r="RMA352" s="7"/>
      <c r="RMB352" s="7"/>
      <c r="RMC352" s="14"/>
      <c r="RMD352" s="10"/>
      <c r="RME352" s="133"/>
      <c r="RMF352" s="108"/>
      <c r="RMG352" s="19"/>
      <c r="RMH352" s="19"/>
      <c r="RMI352" s="25"/>
      <c r="RMJ352" s="19"/>
      <c r="RMK352" s="12"/>
      <c r="RML352" s="7"/>
      <c r="RMM352" s="7"/>
      <c r="RMN352" s="7"/>
      <c r="RMO352" s="7"/>
      <c r="RMP352" s="14"/>
      <c r="RMQ352" s="10"/>
      <c r="RMR352" s="133"/>
      <c r="RMS352" s="108"/>
      <c r="RMT352" s="19"/>
      <c r="RMU352" s="19"/>
      <c r="RMV352" s="25"/>
      <c r="RMW352" s="19"/>
      <c r="RMX352" s="12"/>
      <c r="RMY352" s="7"/>
      <c r="RMZ352" s="7"/>
      <c r="RNA352" s="7"/>
      <c r="RNB352" s="7"/>
      <c r="RNC352" s="14"/>
      <c r="RND352" s="10"/>
      <c r="RNE352" s="133"/>
      <c r="RNF352" s="108"/>
      <c r="RNG352" s="19"/>
      <c r="RNH352" s="19"/>
      <c r="RNI352" s="25"/>
      <c r="RNJ352" s="19"/>
      <c r="RNK352" s="12"/>
      <c r="RNL352" s="7"/>
      <c r="RNM352" s="7"/>
      <c r="RNN352" s="7"/>
      <c r="RNO352" s="7"/>
      <c r="RNP352" s="14"/>
      <c r="RNQ352" s="10"/>
      <c r="RNR352" s="133"/>
      <c r="RNS352" s="108"/>
      <c r="RNT352" s="19"/>
      <c r="RNU352" s="19"/>
      <c r="RNV352" s="25"/>
      <c r="RNW352" s="19"/>
      <c r="RNX352" s="12"/>
      <c r="RNY352" s="7"/>
      <c r="RNZ352" s="7"/>
      <c r="ROA352" s="7"/>
      <c r="ROB352" s="7"/>
      <c r="ROC352" s="14"/>
      <c r="ROD352" s="10"/>
      <c r="ROE352" s="133"/>
      <c r="ROF352" s="108"/>
      <c r="ROG352" s="19"/>
      <c r="ROH352" s="19"/>
      <c r="ROI352" s="25"/>
      <c r="ROJ352" s="19"/>
      <c r="ROK352" s="12"/>
      <c r="ROL352" s="7"/>
      <c r="ROM352" s="7"/>
      <c r="RON352" s="7"/>
      <c r="ROO352" s="7"/>
      <c r="ROP352" s="14"/>
      <c r="ROQ352" s="10"/>
      <c r="ROR352" s="133"/>
      <c r="ROS352" s="108"/>
      <c r="ROT352" s="19"/>
      <c r="ROU352" s="19"/>
      <c r="ROV352" s="25"/>
      <c r="ROW352" s="19"/>
      <c r="ROX352" s="12"/>
      <c r="ROY352" s="7"/>
      <c r="ROZ352" s="7"/>
      <c r="RPA352" s="7"/>
      <c r="RPB352" s="7"/>
      <c r="RPC352" s="14"/>
      <c r="RPD352" s="10"/>
      <c r="RPE352" s="133"/>
      <c r="RPF352" s="108"/>
      <c r="RPG352" s="19"/>
      <c r="RPH352" s="19"/>
      <c r="RPI352" s="25"/>
      <c r="RPJ352" s="19"/>
      <c r="RPK352" s="12"/>
      <c r="RPL352" s="7"/>
      <c r="RPM352" s="7"/>
      <c r="RPN352" s="7"/>
      <c r="RPO352" s="7"/>
      <c r="RPP352" s="14"/>
      <c r="RPQ352" s="10"/>
      <c r="RPR352" s="133"/>
      <c r="RPS352" s="108"/>
      <c r="RPT352" s="19"/>
      <c r="RPU352" s="19"/>
      <c r="RPV352" s="25"/>
      <c r="RPW352" s="19"/>
      <c r="RPX352" s="12"/>
      <c r="RPY352" s="7"/>
      <c r="RPZ352" s="7"/>
      <c r="RQA352" s="7"/>
      <c r="RQB352" s="7"/>
      <c r="RQC352" s="14"/>
      <c r="RQD352" s="10"/>
      <c r="RQE352" s="133"/>
      <c r="RQF352" s="108"/>
      <c r="RQG352" s="19"/>
      <c r="RQH352" s="19"/>
      <c r="RQI352" s="25"/>
      <c r="RQJ352" s="19"/>
      <c r="RQK352" s="12"/>
      <c r="RQL352" s="7"/>
      <c r="RQM352" s="7"/>
      <c r="RQN352" s="7"/>
      <c r="RQO352" s="7"/>
      <c r="RQP352" s="14"/>
      <c r="RQQ352" s="10"/>
      <c r="RQR352" s="133"/>
      <c r="RQS352" s="108"/>
      <c r="RQT352" s="19"/>
      <c r="RQU352" s="19"/>
      <c r="RQV352" s="25"/>
      <c r="RQW352" s="19"/>
      <c r="RQX352" s="12"/>
      <c r="RQY352" s="7"/>
      <c r="RQZ352" s="7"/>
      <c r="RRA352" s="7"/>
      <c r="RRB352" s="7"/>
      <c r="RRC352" s="14"/>
      <c r="RRD352" s="10"/>
      <c r="RRE352" s="133"/>
      <c r="RRF352" s="108"/>
      <c r="RRG352" s="19"/>
      <c r="RRH352" s="19"/>
      <c r="RRI352" s="25"/>
      <c r="RRJ352" s="19"/>
      <c r="RRK352" s="12"/>
      <c r="RRL352" s="7"/>
      <c r="RRM352" s="7"/>
      <c r="RRN352" s="7"/>
      <c r="RRO352" s="7"/>
      <c r="RRP352" s="14"/>
      <c r="RRQ352" s="10"/>
      <c r="RRR352" s="133"/>
      <c r="RRS352" s="108"/>
      <c r="RRT352" s="19"/>
      <c r="RRU352" s="19"/>
      <c r="RRV352" s="25"/>
      <c r="RRW352" s="19"/>
      <c r="RRX352" s="12"/>
      <c r="RRY352" s="7"/>
      <c r="RRZ352" s="7"/>
      <c r="RSA352" s="7"/>
      <c r="RSB352" s="7"/>
      <c r="RSC352" s="14"/>
      <c r="RSD352" s="10"/>
      <c r="RSE352" s="133"/>
      <c r="RSF352" s="108"/>
      <c r="RSG352" s="19"/>
      <c r="RSH352" s="19"/>
      <c r="RSI352" s="25"/>
      <c r="RSJ352" s="19"/>
      <c r="RSK352" s="12"/>
      <c r="RSL352" s="7"/>
      <c r="RSM352" s="7"/>
      <c r="RSN352" s="7"/>
      <c r="RSO352" s="7"/>
      <c r="RSP352" s="14"/>
      <c r="RSQ352" s="10"/>
      <c r="RSR352" s="133"/>
      <c r="RSS352" s="108"/>
      <c r="RST352" s="19"/>
      <c r="RSU352" s="19"/>
      <c r="RSV352" s="25"/>
      <c r="RSW352" s="19"/>
      <c r="RSX352" s="12"/>
      <c r="RSY352" s="7"/>
      <c r="RSZ352" s="7"/>
      <c r="RTA352" s="7"/>
      <c r="RTB352" s="7"/>
      <c r="RTC352" s="14"/>
      <c r="RTD352" s="10"/>
      <c r="RTE352" s="133"/>
      <c r="RTF352" s="108"/>
      <c r="RTG352" s="19"/>
      <c r="RTH352" s="19"/>
      <c r="RTI352" s="25"/>
      <c r="RTJ352" s="19"/>
      <c r="RTK352" s="12"/>
      <c r="RTL352" s="7"/>
      <c r="RTM352" s="7"/>
      <c r="RTN352" s="7"/>
      <c r="RTO352" s="7"/>
      <c r="RTP352" s="14"/>
      <c r="RTQ352" s="10"/>
      <c r="RTR352" s="133"/>
      <c r="RTS352" s="108"/>
      <c r="RTT352" s="19"/>
      <c r="RTU352" s="19"/>
      <c r="RTV352" s="25"/>
      <c r="RTW352" s="19"/>
      <c r="RTX352" s="12"/>
      <c r="RTY352" s="7"/>
      <c r="RTZ352" s="7"/>
      <c r="RUA352" s="7"/>
      <c r="RUB352" s="7"/>
      <c r="RUC352" s="14"/>
      <c r="RUD352" s="10"/>
      <c r="RUE352" s="133"/>
      <c r="RUF352" s="108"/>
      <c r="RUG352" s="19"/>
      <c r="RUH352" s="19"/>
      <c r="RUI352" s="25"/>
      <c r="RUJ352" s="19"/>
      <c r="RUK352" s="12"/>
      <c r="RUL352" s="7"/>
      <c r="RUM352" s="7"/>
      <c r="RUN352" s="7"/>
      <c r="RUO352" s="7"/>
      <c r="RUP352" s="14"/>
      <c r="RUQ352" s="10"/>
      <c r="RUR352" s="133"/>
      <c r="RUS352" s="108"/>
      <c r="RUT352" s="19"/>
      <c r="RUU352" s="19"/>
      <c r="RUV352" s="25"/>
      <c r="RUW352" s="19"/>
      <c r="RUX352" s="12"/>
      <c r="RUY352" s="7"/>
      <c r="RUZ352" s="7"/>
      <c r="RVA352" s="7"/>
      <c r="RVB352" s="7"/>
      <c r="RVC352" s="14"/>
      <c r="RVD352" s="10"/>
      <c r="RVE352" s="133"/>
      <c r="RVF352" s="108"/>
      <c r="RVG352" s="19"/>
      <c r="RVH352" s="19"/>
      <c r="RVI352" s="25"/>
      <c r="RVJ352" s="19"/>
      <c r="RVK352" s="12"/>
      <c r="RVL352" s="7"/>
      <c r="RVM352" s="7"/>
      <c r="RVN352" s="7"/>
      <c r="RVO352" s="7"/>
      <c r="RVP352" s="14"/>
      <c r="RVQ352" s="10"/>
      <c r="RVR352" s="133"/>
      <c r="RVS352" s="108"/>
      <c r="RVT352" s="19"/>
      <c r="RVU352" s="19"/>
      <c r="RVV352" s="25"/>
      <c r="RVW352" s="19"/>
      <c r="RVX352" s="12"/>
      <c r="RVY352" s="7"/>
      <c r="RVZ352" s="7"/>
      <c r="RWA352" s="7"/>
      <c r="RWB352" s="7"/>
      <c r="RWC352" s="14"/>
      <c r="RWD352" s="10"/>
      <c r="RWE352" s="133"/>
      <c r="RWF352" s="108"/>
      <c r="RWG352" s="19"/>
      <c r="RWH352" s="19"/>
      <c r="RWI352" s="25"/>
      <c r="RWJ352" s="19"/>
      <c r="RWK352" s="12"/>
      <c r="RWL352" s="7"/>
      <c r="RWM352" s="7"/>
      <c r="RWN352" s="7"/>
      <c r="RWO352" s="7"/>
      <c r="RWP352" s="14"/>
      <c r="RWQ352" s="10"/>
      <c r="RWR352" s="133"/>
      <c r="RWS352" s="108"/>
      <c r="RWT352" s="19"/>
      <c r="RWU352" s="19"/>
      <c r="RWV352" s="25"/>
      <c r="RWW352" s="19"/>
      <c r="RWX352" s="12"/>
      <c r="RWY352" s="7"/>
      <c r="RWZ352" s="7"/>
      <c r="RXA352" s="7"/>
      <c r="RXB352" s="7"/>
      <c r="RXC352" s="14"/>
      <c r="RXD352" s="10"/>
      <c r="RXE352" s="133"/>
      <c r="RXF352" s="108"/>
      <c r="RXG352" s="19"/>
      <c r="RXH352" s="19"/>
      <c r="RXI352" s="25"/>
      <c r="RXJ352" s="19"/>
      <c r="RXK352" s="12"/>
      <c r="RXL352" s="7"/>
      <c r="RXM352" s="7"/>
      <c r="RXN352" s="7"/>
      <c r="RXO352" s="7"/>
      <c r="RXP352" s="14"/>
      <c r="RXQ352" s="10"/>
      <c r="RXR352" s="133"/>
      <c r="RXS352" s="108"/>
      <c r="RXT352" s="19"/>
      <c r="RXU352" s="19"/>
      <c r="RXV352" s="25"/>
      <c r="RXW352" s="19"/>
      <c r="RXX352" s="12"/>
      <c r="RXY352" s="7"/>
      <c r="RXZ352" s="7"/>
      <c r="RYA352" s="7"/>
      <c r="RYB352" s="7"/>
      <c r="RYC352" s="14"/>
      <c r="RYD352" s="10"/>
      <c r="RYE352" s="133"/>
      <c r="RYF352" s="108"/>
      <c r="RYG352" s="19"/>
      <c r="RYH352" s="19"/>
      <c r="RYI352" s="25"/>
      <c r="RYJ352" s="19"/>
      <c r="RYK352" s="12"/>
      <c r="RYL352" s="7"/>
      <c r="RYM352" s="7"/>
      <c r="RYN352" s="7"/>
      <c r="RYO352" s="7"/>
      <c r="RYP352" s="14"/>
      <c r="RYQ352" s="10"/>
      <c r="RYR352" s="133"/>
      <c r="RYS352" s="108"/>
      <c r="RYT352" s="19"/>
      <c r="RYU352" s="19"/>
      <c r="RYV352" s="25"/>
      <c r="RYW352" s="19"/>
      <c r="RYX352" s="12"/>
      <c r="RYY352" s="7"/>
      <c r="RYZ352" s="7"/>
      <c r="RZA352" s="7"/>
      <c r="RZB352" s="7"/>
      <c r="RZC352" s="14"/>
      <c r="RZD352" s="10"/>
      <c r="RZE352" s="133"/>
      <c r="RZF352" s="108"/>
      <c r="RZG352" s="19"/>
      <c r="RZH352" s="19"/>
      <c r="RZI352" s="25"/>
      <c r="RZJ352" s="19"/>
      <c r="RZK352" s="12"/>
      <c r="RZL352" s="7"/>
      <c r="RZM352" s="7"/>
      <c r="RZN352" s="7"/>
      <c r="RZO352" s="7"/>
      <c r="RZP352" s="14"/>
      <c r="RZQ352" s="10"/>
      <c r="RZR352" s="133"/>
      <c r="RZS352" s="108"/>
      <c r="RZT352" s="19"/>
      <c r="RZU352" s="19"/>
      <c r="RZV352" s="25"/>
      <c r="RZW352" s="19"/>
      <c r="RZX352" s="12"/>
      <c r="RZY352" s="7"/>
      <c r="RZZ352" s="7"/>
      <c r="SAA352" s="7"/>
      <c r="SAB352" s="7"/>
      <c r="SAC352" s="14"/>
      <c r="SAD352" s="10"/>
      <c r="SAE352" s="133"/>
      <c r="SAF352" s="108"/>
      <c r="SAG352" s="19"/>
      <c r="SAH352" s="19"/>
      <c r="SAI352" s="25"/>
      <c r="SAJ352" s="19"/>
      <c r="SAK352" s="12"/>
      <c r="SAL352" s="7"/>
      <c r="SAM352" s="7"/>
      <c r="SAN352" s="7"/>
      <c r="SAO352" s="7"/>
      <c r="SAP352" s="14"/>
      <c r="SAQ352" s="10"/>
      <c r="SAR352" s="133"/>
      <c r="SAS352" s="108"/>
      <c r="SAT352" s="19"/>
      <c r="SAU352" s="19"/>
      <c r="SAV352" s="25"/>
      <c r="SAW352" s="19"/>
      <c r="SAX352" s="12"/>
      <c r="SAY352" s="7"/>
      <c r="SAZ352" s="7"/>
      <c r="SBA352" s="7"/>
      <c r="SBB352" s="7"/>
      <c r="SBC352" s="14"/>
      <c r="SBD352" s="10"/>
      <c r="SBE352" s="133"/>
      <c r="SBF352" s="108"/>
      <c r="SBG352" s="19"/>
      <c r="SBH352" s="19"/>
      <c r="SBI352" s="25"/>
      <c r="SBJ352" s="19"/>
      <c r="SBK352" s="12"/>
      <c r="SBL352" s="7"/>
      <c r="SBM352" s="7"/>
      <c r="SBN352" s="7"/>
      <c r="SBO352" s="7"/>
      <c r="SBP352" s="14"/>
      <c r="SBQ352" s="10"/>
      <c r="SBR352" s="133"/>
      <c r="SBS352" s="108"/>
      <c r="SBT352" s="19"/>
      <c r="SBU352" s="19"/>
      <c r="SBV352" s="25"/>
      <c r="SBW352" s="19"/>
      <c r="SBX352" s="12"/>
      <c r="SBY352" s="7"/>
      <c r="SBZ352" s="7"/>
      <c r="SCA352" s="7"/>
      <c r="SCB352" s="7"/>
      <c r="SCC352" s="14"/>
      <c r="SCD352" s="10"/>
      <c r="SCE352" s="133"/>
      <c r="SCF352" s="108"/>
      <c r="SCG352" s="19"/>
      <c r="SCH352" s="19"/>
      <c r="SCI352" s="25"/>
      <c r="SCJ352" s="19"/>
      <c r="SCK352" s="12"/>
      <c r="SCL352" s="7"/>
      <c r="SCM352" s="7"/>
      <c r="SCN352" s="7"/>
      <c r="SCO352" s="7"/>
      <c r="SCP352" s="14"/>
      <c r="SCQ352" s="10"/>
      <c r="SCR352" s="133"/>
      <c r="SCS352" s="108"/>
      <c r="SCT352" s="19"/>
      <c r="SCU352" s="19"/>
      <c r="SCV352" s="25"/>
      <c r="SCW352" s="19"/>
      <c r="SCX352" s="12"/>
      <c r="SCY352" s="7"/>
      <c r="SCZ352" s="7"/>
      <c r="SDA352" s="7"/>
      <c r="SDB352" s="7"/>
      <c r="SDC352" s="14"/>
      <c r="SDD352" s="10"/>
      <c r="SDE352" s="133"/>
      <c r="SDF352" s="108"/>
      <c r="SDG352" s="19"/>
      <c r="SDH352" s="19"/>
      <c r="SDI352" s="25"/>
      <c r="SDJ352" s="19"/>
      <c r="SDK352" s="12"/>
      <c r="SDL352" s="7"/>
      <c r="SDM352" s="7"/>
      <c r="SDN352" s="7"/>
      <c r="SDO352" s="7"/>
      <c r="SDP352" s="14"/>
      <c r="SDQ352" s="10"/>
      <c r="SDR352" s="133"/>
      <c r="SDS352" s="108"/>
      <c r="SDT352" s="19"/>
      <c r="SDU352" s="19"/>
      <c r="SDV352" s="25"/>
      <c r="SDW352" s="19"/>
      <c r="SDX352" s="12"/>
      <c r="SDY352" s="7"/>
      <c r="SDZ352" s="7"/>
      <c r="SEA352" s="7"/>
      <c r="SEB352" s="7"/>
      <c r="SEC352" s="14"/>
      <c r="SED352" s="10"/>
      <c r="SEE352" s="133"/>
      <c r="SEF352" s="108"/>
      <c r="SEG352" s="19"/>
      <c r="SEH352" s="19"/>
      <c r="SEI352" s="25"/>
      <c r="SEJ352" s="19"/>
      <c r="SEK352" s="12"/>
      <c r="SEL352" s="7"/>
      <c r="SEM352" s="7"/>
      <c r="SEN352" s="7"/>
      <c r="SEO352" s="7"/>
      <c r="SEP352" s="14"/>
      <c r="SEQ352" s="10"/>
      <c r="SER352" s="133"/>
      <c r="SES352" s="108"/>
      <c r="SET352" s="19"/>
      <c r="SEU352" s="19"/>
      <c r="SEV352" s="25"/>
      <c r="SEW352" s="19"/>
      <c r="SEX352" s="12"/>
      <c r="SEY352" s="7"/>
      <c r="SEZ352" s="7"/>
      <c r="SFA352" s="7"/>
      <c r="SFB352" s="7"/>
      <c r="SFC352" s="14"/>
      <c r="SFD352" s="10"/>
      <c r="SFE352" s="133"/>
      <c r="SFF352" s="108"/>
      <c r="SFG352" s="19"/>
      <c r="SFH352" s="19"/>
      <c r="SFI352" s="25"/>
      <c r="SFJ352" s="19"/>
      <c r="SFK352" s="12"/>
      <c r="SFL352" s="7"/>
      <c r="SFM352" s="7"/>
      <c r="SFN352" s="7"/>
      <c r="SFO352" s="7"/>
      <c r="SFP352" s="14"/>
      <c r="SFQ352" s="10"/>
      <c r="SFR352" s="133"/>
      <c r="SFS352" s="108"/>
      <c r="SFT352" s="19"/>
      <c r="SFU352" s="19"/>
      <c r="SFV352" s="25"/>
      <c r="SFW352" s="19"/>
      <c r="SFX352" s="12"/>
      <c r="SFY352" s="7"/>
      <c r="SFZ352" s="7"/>
      <c r="SGA352" s="7"/>
      <c r="SGB352" s="7"/>
      <c r="SGC352" s="14"/>
      <c r="SGD352" s="10"/>
      <c r="SGE352" s="133"/>
      <c r="SGF352" s="108"/>
      <c r="SGG352" s="19"/>
      <c r="SGH352" s="19"/>
      <c r="SGI352" s="25"/>
      <c r="SGJ352" s="19"/>
      <c r="SGK352" s="12"/>
      <c r="SGL352" s="7"/>
      <c r="SGM352" s="7"/>
      <c r="SGN352" s="7"/>
      <c r="SGO352" s="7"/>
      <c r="SGP352" s="14"/>
      <c r="SGQ352" s="10"/>
      <c r="SGR352" s="133"/>
      <c r="SGS352" s="108"/>
      <c r="SGT352" s="19"/>
      <c r="SGU352" s="19"/>
      <c r="SGV352" s="25"/>
      <c r="SGW352" s="19"/>
      <c r="SGX352" s="12"/>
      <c r="SGY352" s="7"/>
      <c r="SGZ352" s="7"/>
      <c r="SHA352" s="7"/>
      <c r="SHB352" s="7"/>
      <c r="SHC352" s="14"/>
      <c r="SHD352" s="10"/>
      <c r="SHE352" s="133"/>
      <c r="SHF352" s="108"/>
      <c r="SHG352" s="19"/>
      <c r="SHH352" s="19"/>
      <c r="SHI352" s="25"/>
      <c r="SHJ352" s="19"/>
      <c r="SHK352" s="12"/>
      <c r="SHL352" s="7"/>
      <c r="SHM352" s="7"/>
      <c r="SHN352" s="7"/>
      <c r="SHO352" s="7"/>
      <c r="SHP352" s="14"/>
      <c r="SHQ352" s="10"/>
      <c r="SHR352" s="133"/>
      <c r="SHS352" s="108"/>
      <c r="SHT352" s="19"/>
      <c r="SHU352" s="19"/>
      <c r="SHV352" s="25"/>
      <c r="SHW352" s="19"/>
      <c r="SHX352" s="12"/>
      <c r="SHY352" s="7"/>
      <c r="SHZ352" s="7"/>
      <c r="SIA352" s="7"/>
      <c r="SIB352" s="7"/>
      <c r="SIC352" s="14"/>
      <c r="SID352" s="10"/>
      <c r="SIE352" s="133"/>
      <c r="SIF352" s="108"/>
      <c r="SIG352" s="19"/>
      <c r="SIH352" s="19"/>
      <c r="SII352" s="25"/>
      <c r="SIJ352" s="19"/>
      <c r="SIK352" s="12"/>
      <c r="SIL352" s="7"/>
      <c r="SIM352" s="7"/>
      <c r="SIN352" s="7"/>
      <c r="SIO352" s="7"/>
      <c r="SIP352" s="14"/>
      <c r="SIQ352" s="10"/>
      <c r="SIR352" s="133"/>
      <c r="SIS352" s="108"/>
      <c r="SIT352" s="19"/>
      <c r="SIU352" s="19"/>
      <c r="SIV352" s="25"/>
      <c r="SIW352" s="19"/>
      <c r="SIX352" s="12"/>
      <c r="SIY352" s="7"/>
      <c r="SIZ352" s="7"/>
      <c r="SJA352" s="7"/>
      <c r="SJB352" s="7"/>
      <c r="SJC352" s="14"/>
      <c r="SJD352" s="10"/>
      <c r="SJE352" s="133"/>
      <c r="SJF352" s="108"/>
      <c r="SJG352" s="19"/>
      <c r="SJH352" s="19"/>
      <c r="SJI352" s="25"/>
      <c r="SJJ352" s="19"/>
      <c r="SJK352" s="12"/>
      <c r="SJL352" s="7"/>
      <c r="SJM352" s="7"/>
      <c r="SJN352" s="7"/>
      <c r="SJO352" s="7"/>
      <c r="SJP352" s="14"/>
      <c r="SJQ352" s="10"/>
      <c r="SJR352" s="133"/>
      <c r="SJS352" s="108"/>
      <c r="SJT352" s="19"/>
      <c r="SJU352" s="19"/>
      <c r="SJV352" s="25"/>
      <c r="SJW352" s="19"/>
      <c r="SJX352" s="12"/>
      <c r="SJY352" s="7"/>
      <c r="SJZ352" s="7"/>
      <c r="SKA352" s="7"/>
      <c r="SKB352" s="7"/>
      <c r="SKC352" s="14"/>
      <c r="SKD352" s="10"/>
      <c r="SKE352" s="133"/>
      <c r="SKF352" s="108"/>
      <c r="SKG352" s="19"/>
      <c r="SKH352" s="19"/>
      <c r="SKI352" s="25"/>
      <c r="SKJ352" s="19"/>
      <c r="SKK352" s="12"/>
      <c r="SKL352" s="7"/>
      <c r="SKM352" s="7"/>
      <c r="SKN352" s="7"/>
      <c r="SKO352" s="7"/>
      <c r="SKP352" s="14"/>
      <c r="SKQ352" s="10"/>
      <c r="SKR352" s="133"/>
      <c r="SKS352" s="108"/>
      <c r="SKT352" s="19"/>
      <c r="SKU352" s="19"/>
      <c r="SKV352" s="25"/>
      <c r="SKW352" s="19"/>
      <c r="SKX352" s="12"/>
      <c r="SKY352" s="7"/>
      <c r="SKZ352" s="7"/>
      <c r="SLA352" s="7"/>
      <c r="SLB352" s="7"/>
      <c r="SLC352" s="14"/>
      <c r="SLD352" s="10"/>
      <c r="SLE352" s="133"/>
      <c r="SLF352" s="108"/>
      <c r="SLG352" s="19"/>
      <c r="SLH352" s="19"/>
      <c r="SLI352" s="25"/>
      <c r="SLJ352" s="19"/>
      <c r="SLK352" s="12"/>
      <c r="SLL352" s="7"/>
      <c r="SLM352" s="7"/>
      <c r="SLN352" s="7"/>
      <c r="SLO352" s="7"/>
      <c r="SLP352" s="14"/>
      <c r="SLQ352" s="10"/>
      <c r="SLR352" s="133"/>
      <c r="SLS352" s="108"/>
      <c r="SLT352" s="19"/>
      <c r="SLU352" s="19"/>
      <c r="SLV352" s="25"/>
      <c r="SLW352" s="19"/>
      <c r="SLX352" s="12"/>
      <c r="SLY352" s="7"/>
      <c r="SLZ352" s="7"/>
      <c r="SMA352" s="7"/>
      <c r="SMB352" s="7"/>
      <c r="SMC352" s="14"/>
      <c r="SMD352" s="10"/>
      <c r="SME352" s="133"/>
      <c r="SMF352" s="108"/>
      <c r="SMG352" s="19"/>
      <c r="SMH352" s="19"/>
      <c r="SMI352" s="25"/>
      <c r="SMJ352" s="19"/>
      <c r="SMK352" s="12"/>
      <c r="SML352" s="7"/>
      <c r="SMM352" s="7"/>
      <c r="SMN352" s="7"/>
      <c r="SMO352" s="7"/>
      <c r="SMP352" s="14"/>
      <c r="SMQ352" s="10"/>
      <c r="SMR352" s="133"/>
      <c r="SMS352" s="108"/>
      <c r="SMT352" s="19"/>
      <c r="SMU352" s="19"/>
      <c r="SMV352" s="25"/>
      <c r="SMW352" s="19"/>
      <c r="SMX352" s="12"/>
      <c r="SMY352" s="7"/>
      <c r="SMZ352" s="7"/>
      <c r="SNA352" s="7"/>
      <c r="SNB352" s="7"/>
      <c r="SNC352" s="14"/>
      <c r="SND352" s="10"/>
      <c r="SNE352" s="133"/>
      <c r="SNF352" s="108"/>
      <c r="SNG352" s="19"/>
      <c r="SNH352" s="19"/>
      <c r="SNI352" s="25"/>
      <c r="SNJ352" s="19"/>
      <c r="SNK352" s="12"/>
      <c r="SNL352" s="7"/>
      <c r="SNM352" s="7"/>
      <c r="SNN352" s="7"/>
      <c r="SNO352" s="7"/>
      <c r="SNP352" s="14"/>
      <c r="SNQ352" s="10"/>
      <c r="SNR352" s="133"/>
      <c r="SNS352" s="108"/>
      <c r="SNT352" s="19"/>
      <c r="SNU352" s="19"/>
      <c r="SNV352" s="25"/>
      <c r="SNW352" s="19"/>
      <c r="SNX352" s="12"/>
      <c r="SNY352" s="7"/>
      <c r="SNZ352" s="7"/>
      <c r="SOA352" s="7"/>
      <c r="SOB352" s="7"/>
      <c r="SOC352" s="14"/>
      <c r="SOD352" s="10"/>
      <c r="SOE352" s="133"/>
      <c r="SOF352" s="108"/>
      <c r="SOG352" s="19"/>
      <c r="SOH352" s="19"/>
      <c r="SOI352" s="25"/>
      <c r="SOJ352" s="19"/>
      <c r="SOK352" s="12"/>
      <c r="SOL352" s="7"/>
      <c r="SOM352" s="7"/>
      <c r="SON352" s="7"/>
      <c r="SOO352" s="7"/>
      <c r="SOP352" s="14"/>
      <c r="SOQ352" s="10"/>
      <c r="SOR352" s="133"/>
      <c r="SOS352" s="108"/>
      <c r="SOT352" s="19"/>
      <c r="SOU352" s="19"/>
      <c r="SOV352" s="25"/>
      <c r="SOW352" s="19"/>
      <c r="SOX352" s="12"/>
      <c r="SOY352" s="7"/>
      <c r="SOZ352" s="7"/>
      <c r="SPA352" s="7"/>
      <c r="SPB352" s="7"/>
      <c r="SPC352" s="14"/>
      <c r="SPD352" s="10"/>
      <c r="SPE352" s="133"/>
      <c r="SPF352" s="108"/>
      <c r="SPG352" s="19"/>
      <c r="SPH352" s="19"/>
      <c r="SPI352" s="25"/>
      <c r="SPJ352" s="19"/>
      <c r="SPK352" s="12"/>
      <c r="SPL352" s="7"/>
      <c r="SPM352" s="7"/>
      <c r="SPN352" s="7"/>
      <c r="SPO352" s="7"/>
      <c r="SPP352" s="14"/>
      <c r="SPQ352" s="10"/>
      <c r="SPR352" s="133"/>
      <c r="SPS352" s="108"/>
      <c r="SPT352" s="19"/>
      <c r="SPU352" s="19"/>
      <c r="SPV352" s="25"/>
      <c r="SPW352" s="19"/>
      <c r="SPX352" s="12"/>
      <c r="SPY352" s="7"/>
      <c r="SPZ352" s="7"/>
      <c r="SQA352" s="7"/>
      <c r="SQB352" s="7"/>
      <c r="SQC352" s="14"/>
      <c r="SQD352" s="10"/>
      <c r="SQE352" s="133"/>
      <c r="SQF352" s="108"/>
      <c r="SQG352" s="19"/>
      <c r="SQH352" s="19"/>
      <c r="SQI352" s="25"/>
      <c r="SQJ352" s="19"/>
      <c r="SQK352" s="12"/>
      <c r="SQL352" s="7"/>
      <c r="SQM352" s="7"/>
      <c r="SQN352" s="7"/>
      <c r="SQO352" s="7"/>
      <c r="SQP352" s="14"/>
      <c r="SQQ352" s="10"/>
      <c r="SQR352" s="133"/>
      <c r="SQS352" s="108"/>
      <c r="SQT352" s="19"/>
      <c r="SQU352" s="19"/>
      <c r="SQV352" s="25"/>
      <c r="SQW352" s="19"/>
      <c r="SQX352" s="12"/>
      <c r="SQY352" s="7"/>
      <c r="SQZ352" s="7"/>
      <c r="SRA352" s="7"/>
      <c r="SRB352" s="7"/>
      <c r="SRC352" s="14"/>
      <c r="SRD352" s="10"/>
      <c r="SRE352" s="133"/>
      <c r="SRF352" s="108"/>
      <c r="SRG352" s="19"/>
      <c r="SRH352" s="19"/>
      <c r="SRI352" s="25"/>
      <c r="SRJ352" s="19"/>
      <c r="SRK352" s="12"/>
      <c r="SRL352" s="7"/>
      <c r="SRM352" s="7"/>
      <c r="SRN352" s="7"/>
      <c r="SRO352" s="7"/>
      <c r="SRP352" s="14"/>
      <c r="SRQ352" s="10"/>
      <c r="SRR352" s="133"/>
      <c r="SRS352" s="108"/>
      <c r="SRT352" s="19"/>
      <c r="SRU352" s="19"/>
      <c r="SRV352" s="25"/>
      <c r="SRW352" s="19"/>
      <c r="SRX352" s="12"/>
      <c r="SRY352" s="7"/>
      <c r="SRZ352" s="7"/>
      <c r="SSA352" s="7"/>
      <c r="SSB352" s="7"/>
      <c r="SSC352" s="14"/>
      <c r="SSD352" s="10"/>
      <c r="SSE352" s="133"/>
      <c r="SSF352" s="108"/>
      <c r="SSG352" s="19"/>
      <c r="SSH352" s="19"/>
      <c r="SSI352" s="25"/>
      <c r="SSJ352" s="19"/>
      <c r="SSK352" s="12"/>
      <c r="SSL352" s="7"/>
      <c r="SSM352" s="7"/>
      <c r="SSN352" s="7"/>
      <c r="SSO352" s="7"/>
      <c r="SSP352" s="14"/>
      <c r="SSQ352" s="10"/>
      <c r="SSR352" s="133"/>
      <c r="SSS352" s="108"/>
      <c r="SST352" s="19"/>
      <c r="SSU352" s="19"/>
      <c r="SSV352" s="25"/>
      <c r="SSW352" s="19"/>
      <c r="SSX352" s="12"/>
      <c r="SSY352" s="7"/>
      <c r="SSZ352" s="7"/>
      <c r="STA352" s="7"/>
      <c r="STB352" s="7"/>
      <c r="STC352" s="14"/>
      <c r="STD352" s="10"/>
      <c r="STE352" s="133"/>
      <c r="STF352" s="108"/>
      <c r="STG352" s="19"/>
      <c r="STH352" s="19"/>
      <c r="STI352" s="25"/>
      <c r="STJ352" s="19"/>
      <c r="STK352" s="12"/>
      <c r="STL352" s="7"/>
      <c r="STM352" s="7"/>
      <c r="STN352" s="7"/>
      <c r="STO352" s="7"/>
      <c r="STP352" s="14"/>
      <c r="STQ352" s="10"/>
      <c r="STR352" s="133"/>
      <c r="STS352" s="108"/>
      <c r="STT352" s="19"/>
      <c r="STU352" s="19"/>
      <c r="STV352" s="25"/>
      <c r="STW352" s="19"/>
      <c r="STX352" s="12"/>
      <c r="STY352" s="7"/>
      <c r="STZ352" s="7"/>
      <c r="SUA352" s="7"/>
      <c r="SUB352" s="7"/>
      <c r="SUC352" s="14"/>
      <c r="SUD352" s="10"/>
      <c r="SUE352" s="133"/>
      <c r="SUF352" s="108"/>
      <c r="SUG352" s="19"/>
      <c r="SUH352" s="19"/>
      <c r="SUI352" s="25"/>
      <c r="SUJ352" s="19"/>
      <c r="SUK352" s="12"/>
      <c r="SUL352" s="7"/>
      <c r="SUM352" s="7"/>
      <c r="SUN352" s="7"/>
      <c r="SUO352" s="7"/>
      <c r="SUP352" s="14"/>
      <c r="SUQ352" s="10"/>
      <c r="SUR352" s="133"/>
      <c r="SUS352" s="108"/>
      <c r="SUT352" s="19"/>
      <c r="SUU352" s="19"/>
      <c r="SUV352" s="25"/>
      <c r="SUW352" s="19"/>
      <c r="SUX352" s="12"/>
      <c r="SUY352" s="7"/>
      <c r="SUZ352" s="7"/>
      <c r="SVA352" s="7"/>
      <c r="SVB352" s="7"/>
      <c r="SVC352" s="14"/>
      <c r="SVD352" s="10"/>
      <c r="SVE352" s="133"/>
      <c r="SVF352" s="108"/>
      <c r="SVG352" s="19"/>
      <c r="SVH352" s="19"/>
      <c r="SVI352" s="25"/>
      <c r="SVJ352" s="19"/>
      <c r="SVK352" s="12"/>
      <c r="SVL352" s="7"/>
      <c r="SVM352" s="7"/>
      <c r="SVN352" s="7"/>
      <c r="SVO352" s="7"/>
      <c r="SVP352" s="14"/>
      <c r="SVQ352" s="10"/>
      <c r="SVR352" s="133"/>
      <c r="SVS352" s="108"/>
      <c r="SVT352" s="19"/>
      <c r="SVU352" s="19"/>
      <c r="SVV352" s="25"/>
      <c r="SVW352" s="19"/>
      <c r="SVX352" s="12"/>
      <c r="SVY352" s="7"/>
      <c r="SVZ352" s="7"/>
      <c r="SWA352" s="7"/>
      <c r="SWB352" s="7"/>
      <c r="SWC352" s="14"/>
      <c r="SWD352" s="10"/>
      <c r="SWE352" s="133"/>
      <c r="SWF352" s="108"/>
      <c r="SWG352" s="19"/>
      <c r="SWH352" s="19"/>
      <c r="SWI352" s="25"/>
      <c r="SWJ352" s="19"/>
      <c r="SWK352" s="12"/>
      <c r="SWL352" s="7"/>
      <c r="SWM352" s="7"/>
      <c r="SWN352" s="7"/>
      <c r="SWO352" s="7"/>
      <c r="SWP352" s="14"/>
      <c r="SWQ352" s="10"/>
      <c r="SWR352" s="133"/>
      <c r="SWS352" s="108"/>
      <c r="SWT352" s="19"/>
      <c r="SWU352" s="19"/>
      <c r="SWV352" s="25"/>
      <c r="SWW352" s="19"/>
      <c r="SWX352" s="12"/>
      <c r="SWY352" s="7"/>
      <c r="SWZ352" s="7"/>
      <c r="SXA352" s="7"/>
      <c r="SXB352" s="7"/>
      <c r="SXC352" s="14"/>
      <c r="SXD352" s="10"/>
      <c r="SXE352" s="133"/>
      <c r="SXF352" s="108"/>
      <c r="SXG352" s="19"/>
      <c r="SXH352" s="19"/>
      <c r="SXI352" s="25"/>
      <c r="SXJ352" s="19"/>
      <c r="SXK352" s="12"/>
      <c r="SXL352" s="7"/>
      <c r="SXM352" s="7"/>
      <c r="SXN352" s="7"/>
      <c r="SXO352" s="7"/>
      <c r="SXP352" s="14"/>
      <c r="SXQ352" s="10"/>
      <c r="SXR352" s="133"/>
      <c r="SXS352" s="108"/>
      <c r="SXT352" s="19"/>
      <c r="SXU352" s="19"/>
      <c r="SXV352" s="25"/>
      <c r="SXW352" s="19"/>
      <c r="SXX352" s="12"/>
      <c r="SXY352" s="7"/>
      <c r="SXZ352" s="7"/>
      <c r="SYA352" s="7"/>
      <c r="SYB352" s="7"/>
      <c r="SYC352" s="14"/>
      <c r="SYD352" s="10"/>
      <c r="SYE352" s="133"/>
      <c r="SYF352" s="108"/>
      <c r="SYG352" s="19"/>
      <c r="SYH352" s="19"/>
      <c r="SYI352" s="25"/>
      <c r="SYJ352" s="19"/>
      <c r="SYK352" s="12"/>
      <c r="SYL352" s="7"/>
      <c r="SYM352" s="7"/>
      <c r="SYN352" s="7"/>
      <c r="SYO352" s="7"/>
      <c r="SYP352" s="14"/>
      <c r="SYQ352" s="10"/>
      <c r="SYR352" s="133"/>
      <c r="SYS352" s="108"/>
      <c r="SYT352" s="19"/>
      <c r="SYU352" s="19"/>
      <c r="SYV352" s="25"/>
      <c r="SYW352" s="19"/>
      <c r="SYX352" s="12"/>
      <c r="SYY352" s="7"/>
      <c r="SYZ352" s="7"/>
      <c r="SZA352" s="7"/>
      <c r="SZB352" s="7"/>
      <c r="SZC352" s="14"/>
      <c r="SZD352" s="10"/>
      <c r="SZE352" s="133"/>
      <c r="SZF352" s="108"/>
      <c r="SZG352" s="19"/>
      <c r="SZH352" s="19"/>
      <c r="SZI352" s="25"/>
      <c r="SZJ352" s="19"/>
      <c r="SZK352" s="12"/>
      <c r="SZL352" s="7"/>
      <c r="SZM352" s="7"/>
      <c r="SZN352" s="7"/>
      <c r="SZO352" s="7"/>
      <c r="SZP352" s="14"/>
      <c r="SZQ352" s="10"/>
      <c r="SZR352" s="133"/>
      <c r="SZS352" s="108"/>
      <c r="SZT352" s="19"/>
      <c r="SZU352" s="19"/>
      <c r="SZV352" s="25"/>
      <c r="SZW352" s="19"/>
      <c r="SZX352" s="12"/>
      <c r="SZY352" s="7"/>
      <c r="SZZ352" s="7"/>
      <c r="TAA352" s="7"/>
      <c r="TAB352" s="7"/>
      <c r="TAC352" s="14"/>
      <c r="TAD352" s="10"/>
      <c r="TAE352" s="133"/>
      <c r="TAF352" s="108"/>
      <c r="TAG352" s="19"/>
      <c r="TAH352" s="19"/>
      <c r="TAI352" s="25"/>
      <c r="TAJ352" s="19"/>
      <c r="TAK352" s="12"/>
      <c r="TAL352" s="7"/>
      <c r="TAM352" s="7"/>
      <c r="TAN352" s="7"/>
      <c r="TAO352" s="7"/>
      <c r="TAP352" s="14"/>
      <c r="TAQ352" s="10"/>
      <c r="TAR352" s="133"/>
      <c r="TAS352" s="108"/>
      <c r="TAT352" s="19"/>
      <c r="TAU352" s="19"/>
      <c r="TAV352" s="25"/>
      <c r="TAW352" s="19"/>
      <c r="TAX352" s="12"/>
      <c r="TAY352" s="7"/>
      <c r="TAZ352" s="7"/>
      <c r="TBA352" s="7"/>
      <c r="TBB352" s="7"/>
      <c r="TBC352" s="14"/>
      <c r="TBD352" s="10"/>
      <c r="TBE352" s="133"/>
      <c r="TBF352" s="108"/>
      <c r="TBG352" s="19"/>
      <c r="TBH352" s="19"/>
      <c r="TBI352" s="25"/>
      <c r="TBJ352" s="19"/>
      <c r="TBK352" s="12"/>
      <c r="TBL352" s="7"/>
      <c r="TBM352" s="7"/>
      <c r="TBN352" s="7"/>
      <c r="TBO352" s="7"/>
      <c r="TBP352" s="14"/>
      <c r="TBQ352" s="10"/>
      <c r="TBR352" s="133"/>
      <c r="TBS352" s="108"/>
      <c r="TBT352" s="19"/>
      <c r="TBU352" s="19"/>
      <c r="TBV352" s="25"/>
      <c r="TBW352" s="19"/>
      <c r="TBX352" s="12"/>
      <c r="TBY352" s="7"/>
      <c r="TBZ352" s="7"/>
      <c r="TCA352" s="7"/>
      <c r="TCB352" s="7"/>
      <c r="TCC352" s="14"/>
      <c r="TCD352" s="10"/>
      <c r="TCE352" s="133"/>
      <c r="TCF352" s="108"/>
      <c r="TCG352" s="19"/>
      <c r="TCH352" s="19"/>
      <c r="TCI352" s="25"/>
      <c r="TCJ352" s="19"/>
      <c r="TCK352" s="12"/>
      <c r="TCL352" s="7"/>
      <c r="TCM352" s="7"/>
      <c r="TCN352" s="7"/>
      <c r="TCO352" s="7"/>
      <c r="TCP352" s="14"/>
      <c r="TCQ352" s="10"/>
      <c r="TCR352" s="133"/>
      <c r="TCS352" s="108"/>
      <c r="TCT352" s="19"/>
      <c r="TCU352" s="19"/>
      <c r="TCV352" s="25"/>
      <c r="TCW352" s="19"/>
      <c r="TCX352" s="12"/>
      <c r="TCY352" s="7"/>
      <c r="TCZ352" s="7"/>
      <c r="TDA352" s="7"/>
      <c r="TDB352" s="7"/>
      <c r="TDC352" s="14"/>
      <c r="TDD352" s="10"/>
      <c r="TDE352" s="133"/>
      <c r="TDF352" s="108"/>
      <c r="TDG352" s="19"/>
      <c r="TDH352" s="19"/>
      <c r="TDI352" s="25"/>
      <c r="TDJ352" s="19"/>
      <c r="TDK352" s="12"/>
      <c r="TDL352" s="7"/>
      <c r="TDM352" s="7"/>
      <c r="TDN352" s="7"/>
      <c r="TDO352" s="7"/>
      <c r="TDP352" s="14"/>
      <c r="TDQ352" s="10"/>
      <c r="TDR352" s="133"/>
      <c r="TDS352" s="108"/>
      <c r="TDT352" s="19"/>
      <c r="TDU352" s="19"/>
      <c r="TDV352" s="25"/>
      <c r="TDW352" s="19"/>
      <c r="TDX352" s="12"/>
      <c r="TDY352" s="7"/>
      <c r="TDZ352" s="7"/>
      <c r="TEA352" s="7"/>
      <c r="TEB352" s="7"/>
      <c r="TEC352" s="14"/>
      <c r="TED352" s="10"/>
      <c r="TEE352" s="133"/>
      <c r="TEF352" s="108"/>
      <c r="TEG352" s="19"/>
      <c r="TEH352" s="19"/>
      <c r="TEI352" s="25"/>
      <c r="TEJ352" s="19"/>
      <c r="TEK352" s="12"/>
      <c r="TEL352" s="7"/>
      <c r="TEM352" s="7"/>
      <c r="TEN352" s="7"/>
      <c r="TEO352" s="7"/>
      <c r="TEP352" s="14"/>
      <c r="TEQ352" s="10"/>
      <c r="TER352" s="133"/>
      <c r="TES352" s="108"/>
      <c r="TET352" s="19"/>
      <c r="TEU352" s="19"/>
      <c r="TEV352" s="25"/>
      <c r="TEW352" s="19"/>
      <c r="TEX352" s="12"/>
      <c r="TEY352" s="7"/>
      <c r="TEZ352" s="7"/>
      <c r="TFA352" s="7"/>
      <c r="TFB352" s="7"/>
      <c r="TFC352" s="14"/>
      <c r="TFD352" s="10"/>
      <c r="TFE352" s="133"/>
      <c r="TFF352" s="108"/>
      <c r="TFG352" s="19"/>
      <c r="TFH352" s="19"/>
      <c r="TFI352" s="25"/>
      <c r="TFJ352" s="19"/>
      <c r="TFK352" s="12"/>
      <c r="TFL352" s="7"/>
      <c r="TFM352" s="7"/>
      <c r="TFN352" s="7"/>
      <c r="TFO352" s="7"/>
      <c r="TFP352" s="14"/>
      <c r="TFQ352" s="10"/>
      <c r="TFR352" s="133"/>
      <c r="TFS352" s="108"/>
      <c r="TFT352" s="19"/>
      <c r="TFU352" s="19"/>
      <c r="TFV352" s="25"/>
      <c r="TFW352" s="19"/>
      <c r="TFX352" s="12"/>
      <c r="TFY352" s="7"/>
      <c r="TFZ352" s="7"/>
      <c r="TGA352" s="7"/>
      <c r="TGB352" s="7"/>
      <c r="TGC352" s="14"/>
      <c r="TGD352" s="10"/>
      <c r="TGE352" s="133"/>
      <c r="TGF352" s="108"/>
      <c r="TGG352" s="19"/>
      <c r="TGH352" s="19"/>
      <c r="TGI352" s="25"/>
      <c r="TGJ352" s="19"/>
      <c r="TGK352" s="12"/>
      <c r="TGL352" s="7"/>
      <c r="TGM352" s="7"/>
      <c r="TGN352" s="7"/>
      <c r="TGO352" s="7"/>
      <c r="TGP352" s="14"/>
      <c r="TGQ352" s="10"/>
      <c r="TGR352" s="133"/>
      <c r="TGS352" s="108"/>
      <c r="TGT352" s="19"/>
      <c r="TGU352" s="19"/>
      <c r="TGV352" s="25"/>
      <c r="TGW352" s="19"/>
      <c r="TGX352" s="12"/>
      <c r="TGY352" s="7"/>
      <c r="TGZ352" s="7"/>
      <c r="THA352" s="7"/>
      <c r="THB352" s="7"/>
      <c r="THC352" s="14"/>
      <c r="THD352" s="10"/>
      <c r="THE352" s="133"/>
      <c r="THF352" s="108"/>
      <c r="THG352" s="19"/>
      <c r="THH352" s="19"/>
      <c r="THI352" s="25"/>
      <c r="THJ352" s="19"/>
      <c r="THK352" s="12"/>
      <c r="THL352" s="7"/>
      <c r="THM352" s="7"/>
      <c r="THN352" s="7"/>
      <c r="THO352" s="7"/>
      <c r="THP352" s="14"/>
      <c r="THQ352" s="10"/>
      <c r="THR352" s="133"/>
      <c r="THS352" s="108"/>
      <c r="THT352" s="19"/>
      <c r="THU352" s="19"/>
      <c r="THV352" s="25"/>
      <c r="THW352" s="19"/>
      <c r="THX352" s="12"/>
      <c r="THY352" s="7"/>
      <c r="THZ352" s="7"/>
      <c r="TIA352" s="7"/>
      <c r="TIB352" s="7"/>
      <c r="TIC352" s="14"/>
      <c r="TID352" s="10"/>
      <c r="TIE352" s="133"/>
      <c r="TIF352" s="108"/>
      <c r="TIG352" s="19"/>
      <c r="TIH352" s="19"/>
      <c r="TII352" s="25"/>
      <c r="TIJ352" s="19"/>
      <c r="TIK352" s="12"/>
      <c r="TIL352" s="7"/>
      <c r="TIM352" s="7"/>
      <c r="TIN352" s="7"/>
      <c r="TIO352" s="7"/>
      <c r="TIP352" s="14"/>
      <c r="TIQ352" s="10"/>
      <c r="TIR352" s="133"/>
      <c r="TIS352" s="108"/>
      <c r="TIT352" s="19"/>
      <c r="TIU352" s="19"/>
      <c r="TIV352" s="25"/>
      <c r="TIW352" s="19"/>
      <c r="TIX352" s="12"/>
      <c r="TIY352" s="7"/>
      <c r="TIZ352" s="7"/>
      <c r="TJA352" s="7"/>
      <c r="TJB352" s="7"/>
      <c r="TJC352" s="14"/>
      <c r="TJD352" s="10"/>
      <c r="TJE352" s="133"/>
      <c r="TJF352" s="108"/>
      <c r="TJG352" s="19"/>
      <c r="TJH352" s="19"/>
      <c r="TJI352" s="25"/>
      <c r="TJJ352" s="19"/>
      <c r="TJK352" s="12"/>
      <c r="TJL352" s="7"/>
      <c r="TJM352" s="7"/>
      <c r="TJN352" s="7"/>
      <c r="TJO352" s="7"/>
      <c r="TJP352" s="14"/>
      <c r="TJQ352" s="10"/>
      <c r="TJR352" s="133"/>
      <c r="TJS352" s="108"/>
      <c r="TJT352" s="19"/>
      <c r="TJU352" s="19"/>
      <c r="TJV352" s="25"/>
      <c r="TJW352" s="19"/>
      <c r="TJX352" s="12"/>
      <c r="TJY352" s="7"/>
      <c r="TJZ352" s="7"/>
      <c r="TKA352" s="7"/>
      <c r="TKB352" s="7"/>
      <c r="TKC352" s="14"/>
      <c r="TKD352" s="10"/>
      <c r="TKE352" s="133"/>
      <c r="TKF352" s="108"/>
      <c r="TKG352" s="19"/>
      <c r="TKH352" s="19"/>
      <c r="TKI352" s="25"/>
      <c r="TKJ352" s="19"/>
      <c r="TKK352" s="12"/>
      <c r="TKL352" s="7"/>
      <c r="TKM352" s="7"/>
      <c r="TKN352" s="7"/>
      <c r="TKO352" s="7"/>
      <c r="TKP352" s="14"/>
      <c r="TKQ352" s="10"/>
      <c r="TKR352" s="133"/>
      <c r="TKS352" s="108"/>
      <c r="TKT352" s="19"/>
      <c r="TKU352" s="19"/>
      <c r="TKV352" s="25"/>
      <c r="TKW352" s="19"/>
      <c r="TKX352" s="12"/>
      <c r="TKY352" s="7"/>
      <c r="TKZ352" s="7"/>
      <c r="TLA352" s="7"/>
      <c r="TLB352" s="7"/>
      <c r="TLC352" s="14"/>
      <c r="TLD352" s="10"/>
      <c r="TLE352" s="133"/>
      <c r="TLF352" s="108"/>
      <c r="TLG352" s="19"/>
      <c r="TLH352" s="19"/>
      <c r="TLI352" s="25"/>
      <c r="TLJ352" s="19"/>
      <c r="TLK352" s="12"/>
      <c r="TLL352" s="7"/>
      <c r="TLM352" s="7"/>
      <c r="TLN352" s="7"/>
      <c r="TLO352" s="7"/>
      <c r="TLP352" s="14"/>
      <c r="TLQ352" s="10"/>
      <c r="TLR352" s="133"/>
      <c r="TLS352" s="108"/>
      <c r="TLT352" s="19"/>
      <c r="TLU352" s="19"/>
      <c r="TLV352" s="25"/>
      <c r="TLW352" s="19"/>
      <c r="TLX352" s="12"/>
      <c r="TLY352" s="7"/>
      <c r="TLZ352" s="7"/>
      <c r="TMA352" s="7"/>
      <c r="TMB352" s="7"/>
      <c r="TMC352" s="14"/>
      <c r="TMD352" s="10"/>
      <c r="TME352" s="133"/>
      <c r="TMF352" s="108"/>
      <c r="TMG352" s="19"/>
      <c r="TMH352" s="19"/>
      <c r="TMI352" s="25"/>
      <c r="TMJ352" s="19"/>
      <c r="TMK352" s="12"/>
      <c r="TML352" s="7"/>
      <c r="TMM352" s="7"/>
      <c r="TMN352" s="7"/>
      <c r="TMO352" s="7"/>
      <c r="TMP352" s="14"/>
      <c r="TMQ352" s="10"/>
      <c r="TMR352" s="133"/>
      <c r="TMS352" s="108"/>
      <c r="TMT352" s="19"/>
      <c r="TMU352" s="19"/>
      <c r="TMV352" s="25"/>
      <c r="TMW352" s="19"/>
      <c r="TMX352" s="12"/>
      <c r="TMY352" s="7"/>
      <c r="TMZ352" s="7"/>
      <c r="TNA352" s="7"/>
      <c r="TNB352" s="7"/>
      <c r="TNC352" s="14"/>
      <c r="TND352" s="10"/>
      <c r="TNE352" s="133"/>
      <c r="TNF352" s="108"/>
      <c r="TNG352" s="19"/>
      <c r="TNH352" s="19"/>
      <c r="TNI352" s="25"/>
      <c r="TNJ352" s="19"/>
      <c r="TNK352" s="12"/>
      <c r="TNL352" s="7"/>
      <c r="TNM352" s="7"/>
      <c r="TNN352" s="7"/>
      <c r="TNO352" s="7"/>
      <c r="TNP352" s="14"/>
      <c r="TNQ352" s="10"/>
      <c r="TNR352" s="133"/>
      <c r="TNS352" s="108"/>
      <c r="TNT352" s="19"/>
      <c r="TNU352" s="19"/>
      <c r="TNV352" s="25"/>
      <c r="TNW352" s="19"/>
      <c r="TNX352" s="12"/>
      <c r="TNY352" s="7"/>
      <c r="TNZ352" s="7"/>
      <c r="TOA352" s="7"/>
      <c r="TOB352" s="7"/>
      <c r="TOC352" s="14"/>
      <c r="TOD352" s="10"/>
      <c r="TOE352" s="133"/>
      <c r="TOF352" s="108"/>
      <c r="TOG352" s="19"/>
      <c r="TOH352" s="19"/>
      <c r="TOI352" s="25"/>
      <c r="TOJ352" s="19"/>
      <c r="TOK352" s="12"/>
      <c r="TOL352" s="7"/>
      <c r="TOM352" s="7"/>
      <c r="TON352" s="7"/>
      <c r="TOO352" s="7"/>
      <c r="TOP352" s="14"/>
      <c r="TOQ352" s="10"/>
      <c r="TOR352" s="133"/>
      <c r="TOS352" s="108"/>
      <c r="TOT352" s="19"/>
      <c r="TOU352" s="19"/>
      <c r="TOV352" s="25"/>
      <c r="TOW352" s="19"/>
      <c r="TOX352" s="12"/>
      <c r="TOY352" s="7"/>
      <c r="TOZ352" s="7"/>
      <c r="TPA352" s="7"/>
      <c r="TPB352" s="7"/>
      <c r="TPC352" s="14"/>
      <c r="TPD352" s="10"/>
      <c r="TPE352" s="133"/>
      <c r="TPF352" s="108"/>
      <c r="TPG352" s="19"/>
      <c r="TPH352" s="19"/>
      <c r="TPI352" s="25"/>
      <c r="TPJ352" s="19"/>
      <c r="TPK352" s="12"/>
      <c r="TPL352" s="7"/>
      <c r="TPM352" s="7"/>
      <c r="TPN352" s="7"/>
      <c r="TPO352" s="7"/>
      <c r="TPP352" s="14"/>
      <c r="TPQ352" s="10"/>
      <c r="TPR352" s="133"/>
      <c r="TPS352" s="108"/>
      <c r="TPT352" s="19"/>
      <c r="TPU352" s="19"/>
      <c r="TPV352" s="25"/>
      <c r="TPW352" s="19"/>
      <c r="TPX352" s="12"/>
      <c r="TPY352" s="7"/>
      <c r="TPZ352" s="7"/>
      <c r="TQA352" s="7"/>
      <c r="TQB352" s="7"/>
      <c r="TQC352" s="14"/>
      <c r="TQD352" s="10"/>
      <c r="TQE352" s="133"/>
      <c r="TQF352" s="108"/>
      <c r="TQG352" s="19"/>
      <c r="TQH352" s="19"/>
      <c r="TQI352" s="25"/>
      <c r="TQJ352" s="19"/>
      <c r="TQK352" s="12"/>
      <c r="TQL352" s="7"/>
      <c r="TQM352" s="7"/>
      <c r="TQN352" s="7"/>
      <c r="TQO352" s="7"/>
      <c r="TQP352" s="14"/>
      <c r="TQQ352" s="10"/>
      <c r="TQR352" s="133"/>
      <c r="TQS352" s="108"/>
      <c r="TQT352" s="19"/>
      <c r="TQU352" s="19"/>
      <c r="TQV352" s="25"/>
      <c r="TQW352" s="19"/>
      <c r="TQX352" s="12"/>
      <c r="TQY352" s="7"/>
      <c r="TQZ352" s="7"/>
      <c r="TRA352" s="7"/>
      <c r="TRB352" s="7"/>
      <c r="TRC352" s="14"/>
      <c r="TRD352" s="10"/>
      <c r="TRE352" s="133"/>
      <c r="TRF352" s="108"/>
      <c r="TRG352" s="19"/>
      <c r="TRH352" s="19"/>
      <c r="TRI352" s="25"/>
      <c r="TRJ352" s="19"/>
      <c r="TRK352" s="12"/>
      <c r="TRL352" s="7"/>
      <c r="TRM352" s="7"/>
      <c r="TRN352" s="7"/>
      <c r="TRO352" s="7"/>
      <c r="TRP352" s="14"/>
      <c r="TRQ352" s="10"/>
      <c r="TRR352" s="133"/>
      <c r="TRS352" s="108"/>
      <c r="TRT352" s="19"/>
      <c r="TRU352" s="19"/>
      <c r="TRV352" s="25"/>
      <c r="TRW352" s="19"/>
      <c r="TRX352" s="12"/>
      <c r="TRY352" s="7"/>
      <c r="TRZ352" s="7"/>
      <c r="TSA352" s="7"/>
      <c r="TSB352" s="7"/>
      <c r="TSC352" s="14"/>
      <c r="TSD352" s="10"/>
      <c r="TSE352" s="133"/>
      <c r="TSF352" s="108"/>
      <c r="TSG352" s="19"/>
      <c r="TSH352" s="19"/>
      <c r="TSI352" s="25"/>
      <c r="TSJ352" s="19"/>
      <c r="TSK352" s="12"/>
      <c r="TSL352" s="7"/>
      <c r="TSM352" s="7"/>
      <c r="TSN352" s="7"/>
      <c r="TSO352" s="7"/>
      <c r="TSP352" s="14"/>
      <c r="TSQ352" s="10"/>
      <c r="TSR352" s="133"/>
      <c r="TSS352" s="108"/>
      <c r="TST352" s="19"/>
      <c r="TSU352" s="19"/>
      <c r="TSV352" s="25"/>
      <c r="TSW352" s="19"/>
      <c r="TSX352" s="12"/>
      <c r="TSY352" s="7"/>
      <c r="TSZ352" s="7"/>
      <c r="TTA352" s="7"/>
      <c r="TTB352" s="7"/>
      <c r="TTC352" s="14"/>
      <c r="TTD352" s="10"/>
      <c r="TTE352" s="133"/>
      <c r="TTF352" s="108"/>
      <c r="TTG352" s="19"/>
      <c r="TTH352" s="19"/>
      <c r="TTI352" s="25"/>
      <c r="TTJ352" s="19"/>
      <c r="TTK352" s="12"/>
      <c r="TTL352" s="7"/>
      <c r="TTM352" s="7"/>
      <c r="TTN352" s="7"/>
      <c r="TTO352" s="7"/>
      <c r="TTP352" s="14"/>
      <c r="TTQ352" s="10"/>
      <c r="TTR352" s="133"/>
      <c r="TTS352" s="108"/>
      <c r="TTT352" s="19"/>
      <c r="TTU352" s="19"/>
      <c r="TTV352" s="25"/>
      <c r="TTW352" s="19"/>
      <c r="TTX352" s="12"/>
      <c r="TTY352" s="7"/>
      <c r="TTZ352" s="7"/>
      <c r="TUA352" s="7"/>
      <c r="TUB352" s="7"/>
      <c r="TUC352" s="14"/>
      <c r="TUD352" s="10"/>
      <c r="TUE352" s="133"/>
      <c r="TUF352" s="108"/>
      <c r="TUG352" s="19"/>
      <c r="TUH352" s="19"/>
      <c r="TUI352" s="25"/>
      <c r="TUJ352" s="19"/>
      <c r="TUK352" s="12"/>
      <c r="TUL352" s="7"/>
      <c r="TUM352" s="7"/>
      <c r="TUN352" s="7"/>
      <c r="TUO352" s="7"/>
      <c r="TUP352" s="14"/>
      <c r="TUQ352" s="10"/>
      <c r="TUR352" s="133"/>
      <c r="TUS352" s="108"/>
      <c r="TUT352" s="19"/>
      <c r="TUU352" s="19"/>
      <c r="TUV352" s="25"/>
      <c r="TUW352" s="19"/>
      <c r="TUX352" s="12"/>
      <c r="TUY352" s="7"/>
      <c r="TUZ352" s="7"/>
      <c r="TVA352" s="7"/>
      <c r="TVB352" s="7"/>
      <c r="TVC352" s="14"/>
      <c r="TVD352" s="10"/>
      <c r="TVE352" s="133"/>
      <c r="TVF352" s="108"/>
      <c r="TVG352" s="19"/>
      <c r="TVH352" s="19"/>
      <c r="TVI352" s="25"/>
      <c r="TVJ352" s="19"/>
      <c r="TVK352" s="12"/>
      <c r="TVL352" s="7"/>
      <c r="TVM352" s="7"/>
      <c r="TVN352" s="7"/>
      <c r="TVO352" s="7"/>
      <c r="TVP352" s="14"/>
      <c r="TVQ352" s="10"/>
      <c r="TVR352" s="133"/>
      <c r="TVS352" s="108"/>
      <c r="TVT352" s="19"/>
      <c r="TVU352" s="19"/>
      <c r="TVV352" s="25"/>
      <c r="TVW352" s="19"/>
      <c r="TVX352" s="12"/>
      <c r="TVY352" s="7"/>
      <c r="TVZ352" s="7"/>
      <c r="TWA352" s="7"/>
      <c r="TWB352" s="7"/>
      <c r="TWC352" s="14"/>
      <c r="TWD352" s="10"/>
      <c r="TWE352" s="133"/>
      <c r="TWF352" s="108"/>
      <c r="TWG352" s="19"/>
      <c r="TWH352" s="19"/>
      <c r="TWI352" s="25"/>
      <c r="TWJ352" s="19"/>
      <c r="TWK352" s="12"/>
      <c r="TWL352" s="7"/>
      <c r="TWM352" s="7"/>
      <c r="TWN352" s="7"/>
      <c r="TWO352" s="7"/>
      <c r="TWP352" s="14"/>
      <c r="TWQ352" s="10"/>
      <c r="TWR352" s="133"/>
      <c r="TWS352" s="108"/>
      <c r="TWT352" s="19"/>
      <c r="TWU352" s="19"/>
      <c r="TWV352" s="25"/>
      <c r="TWW352" s="19"/>
      <c r="TWX352" s="12"/>
      <c r="TWY352" s="7"/>
      <c r="TWZ352" s="7"/>
      <c r="TXA352" s="7"/>
      <c r="TXB352" s="7"/>
      <c r="TXC352" s="14"/>
      <c r="TXD352" s="10"/>
      <c r="TXE352" s="133"/>
      <c r="TXF352" s="108"/>
      <c r="TXG352" s="19"/>
      <c r="TXH352" s="19"/>
      <c r="TXI352" s="25"/>
      <c r="TXJ352" s="19"/>
      <c r="TXK352" s="12"/>
      <c r="TXL352" s="7"/>
      <c r="TXM352" s="7"/>
      <c r="TXN352" s="7"/>
      <c r="TXO352" s="7"/>
      <c r="TXP352" s="14"/>
      <c r="TXQ352" s="10"/>
      <c r="TXR352" s="133"/>
      <c r="TXS352" s="108"/>
      <c r="TXT352" s="19"/>
      <c r="TXU352" s="19"/>
      <c r="TXV352" s="25"/>
      <c r="TXW352" s="19"/>
      <c r="TXX352" s="12"/>
      <c r="TXY352" s="7"/>
      <c r="TXZ352" s="7"/>
      <c r="TYA352" s="7"/>
      <c r="TYB352" s="7"/>
      <c r="TYC352" s="14"/>
      <c r="TYD352" s="10"/>
      <c r="TYE352" s="133"/>
      <c r="TYF352" s="108"/>
      <c r="TYG352" s="19"/>
      <c r="TYH352" s="19"/>
      <c r="TYI352" s="25"/>
      <c r="TYJ352" s="19"/>
      <c r="TYK352" s="12"/>
      <c r="TYL352" s="7"/>
      <c r="TYM352" s="7"/>
      <c r="TYN352" s="7"/>
      <c r="TYO352" s="7"/>
      <c r="TYP352" s="14"/>
      <c r="TYQ352" s="10"/>
      <c r="TYR352" s="133"/>
      <c r="TYS352" s="108"/>
      <c r="TYT352" s="19"/>
      <c r="TYU352" s="19"/>
      <c r="TYV352" s="25"/>
      <c r="TYW352" s="19"/>
      <c r="TYX352" s="12"/>
      <c r="TYY352" s="7"/>
      <c r="TYZ352" s="7"/>
      <c r="TZA352" s="7"/>
      <c r="TZB352" s="7"/>
      <c r="TZC352" s="14"/>
      <c r="TZD352" s="10"/>
      <c r="TZE352" s="133"/>
      <c r="TZF352" s="108"/>
      <c r="TZG352" s="19"/>
      <c r="TZH352" s="19"/>
      <c r="TZI352" s="25"/>
      <c r="TZJ352" s="19"/>
      <c r="TZK352" s="12"/>
      <c r="TZL352" s="7"/>
      <c r="TZM352" s="7"/>
      <c r="TZN352" s="7"/>
      <c r="TZO352" s="7"/>
      <c r="TZP352" s="14"/>
      <c r="TZQ352" s="10"/>
      <c r="TZR352" s="133"/>
      <c r="TZS352" s="108"/>
      <c r="TZT352" s="19"/>
      <c r="TZU352" s="19"/>
      <c r="TZV352" s="25"/>
      <c r="TZW352" s="19"/>
      <c r="TZX352" s="12"/>
      <c r="TZY352" s="7"/>
      <c r="TZZ352" s="7"/>
      <c r="UAA352" s="7"/>
      <c r="UAB352" s="7"/>
      <c r="UAC352" s="14"/>
      <c r="UAD352" s="10"/>
      <c r="UAE352" s="133"/>
      <c r="UAF352" s="108"/>
      <c r="UAG352" s="19"/>
      <c r="UAH352" s="19"/>
      <c r="UAI352" s="25"/>
      <c r="UAJ352" s="19"/>
      <c r="UAK352" s="12"/>
      <c r="UAL352" s="7"/>
      <c r="UAM352" s="7"/>
      <c r="UAN352" s="7"/>
      <c r="UAO352" s="7"/>
      <c r="UAP352" s="14"/>
      <c r="UAQ352" s="10"/>
      <c r="UAR352" s="133"/>
      <c r="UAS352" s="108"/>
      <c r="UAT352" s="19"/>
      <c r="UAU352" s="19"/>
      <c r="UAV352" s="25"/>
      <c r="UAW352" s="19"/>
      <c r="UAX352" s="12"/>
      <c r="UAY352" s="7"/>
      <c r="UAZ352" s="7"/>
      <c r="UBA352" s="7"/>
      <c r="UBB352" s="7"/>
      <c r="UBC352" s="14"/>
      <c r="UBD352" s="10"/>
      <c r="UBE352" s="133"/>
      <c r="UBF352" s="108"/>
      <c r="UBG352" s="19"/>
      <c r="UBH352" s="19"/>
      <c r="UBI352" s="25"/>
      <c r="UBJ352" s="19"/>
      <c r="UBK352" s="12"/>
      <c r="UBL352" s="7"/>
      <c r="UBM352" s="7"/>
      <c r="UBN352" s="7"/>
      <c r="UBO352" s="7"/>
      <c r="UBP352" s="14"/>
      <c r="UBQ352" s="10"/>
      <c r="UBR352" s="133"/>
      <c r="UBS352" s="108"/>
      <c r="UBT352" s="19"/>
      <c r="UBU352" s="19"/>
      <c r="UBV352" s="25"/>
      <c r="UBW352" s="19"/>
      <c r="UBX352" s="12"/>
      <c r="UBY352" s="7"/>
      <c r="UBZ352" s="7"/>
      <c r="UCA352" s="7"/>
      <c r="UCB352" s="7"/>
      <c r="UCC352" s="14"/>
      <c r="UCD352" s="10"/>
      <c r="UCE352" s="133"/>
      <c r="UCF352" s="108"/>
      <c r="UCG352" s="19"/>
      <c r="UCH352" s="19"/>
      <c r="UCI352" s="25"/>
      <c r="UCJ352" s="19"/>
      <c r="UCK352" s="12"/>
      <c r="UCL352" s="7"/>
      <c r="UCM352" s="7"/>
      <c r="UCN352" s="7"/>
      <c r="UCO352" s="7"/>
      <c r="UCP352" s="14"/>
      <c r="UCQ352" s="10"/>
      <c r="UCR352" s="133"/>
      <c r="UCS352" s="108"/>
      <c r="UCT352" s="19"/>
      <c r="UCU352" s="19"/>
      <c r="UCV352" s="25"/>
      <c r="UCW352" s="19"/>
      <c r="UCX352" s="12"/>
      <c r="UCY352" s="7"/>
      <c r="UCZ352" s="7"/>
      <c r="UDA352" s="7"/>
      <c r="UDB352" s="7"/>
      <c r="UDC352" s="14"/>
      <c r="UDD352" s="10"/>
      <c r="UDE352" s="133"/>
      <c r="UDF352" s="108"/>
      <c r="UDG352" s="19"/>
      <c r="UDH352" s="19"/>
      <c r="UDI352" s="25"/>
      <c r="UDJ352" s="19"/>
      <c r="UDK352" s="12"/>
      <c r="UDL352" s="7"/>
      <c r="UDM352" s="7"/>
      <c r="UDN352" s="7"/>
      <c r="UDO352" s="7"/>
      <c r="UDP352" s="14"/>
      <c r="UDQ352" s="10"/>
      <c r="UDR352" s="133"/>
      <c r="UDS352" s="108"/>
      <c r="UDT352" s="19"/>
      <c r="UDU352" s="19"/>
      <c r="UDV352" s="25"/>
      <c r="UDW352" s="19"/>
      <c r="UDX352" s="12"/>
      <c r="UDY352" s="7"/>
      <c r="UDZ352" s="7"/>
      <c r="UEA352" s="7"/>
      <c r="UEB352" s="7"/>
      <c r="UEC352" s="14"/>
      <c r="UED352" s="10"/>
      <c r="UEE352" s="133"/>
      <c r="UEF352" s="108"/>
      <c r="UEG352" s="19"/>
      <c r="UEH352" s="19"/>
      <c r="UEI352" s="25"/>
      <c r="UEJ352" s="19"/>
      <c r="UEK352" s="12"/>
      <c r="UEL352" s="7"/>
      <c r="UEM352" s="7"/>
      <c r="UEN352" s="7"/>
      <c r="UEO352" s="7"/>
      <c r="UEP352" s="14"/>
      <c r="UEQ352" s="10"/>
      <c r="UER352" s="133"/>
      <c r="UES352" s="108"/>
      <c r="UET352" s="19"/>
      <c r="UEU352" s="19"/>
      <c r="UEV352" s="25"/>
      <c r="UEW352" s="19"/>
      <c r="UEX352" s="12"/>
      <c r="UEY352" s="7"/>
      <c r="UEZ352" s="7"/>
      <c r="UFA352" s="7"/>
      <c r="UFB352" s="7"/>
      <c r="UFC352" s="14"/>
      <c r="UFD352" s="10"/>
      <c r="UFE352" s="133"/>
      <c r="UFF352" s="108"/>
      <c r="UFG352" s="19"/>
      <c r="UFH352" s="19"/>
      <c r="UFI352" s="25"/>
      <c r="UFJ352" s="19"/>
      <c r="UFK352" s="12"/>
      <c r="UFL352" s="7"/>
      <c r="UFM352" s="7"/>
      <c r="UFN352" s="7"/>
      <c r="UFO352" s="7"/>
      <c r="UFP352" s="14"/>
      <c r="UFQ352" s="10"/>
      <c r="UFR352" s="133"/>
      <c r="UFS352" s="108"/>
      <c r="UFT352" s="19"/>
      <c r="UFU352" s="19"/>
      <c r="UFV352" s="25"/>
      <c r="UFW352" s="19"/>
      <c r="UFX352" s="12"/>
      <c r="UFY352" s="7"/>
      <c r="UFZ352" s="7"/>
      <c r="UGA352" s="7"/>
      <c r="UGB352" s="7"/>
      <c r="UGC352" s="14"/>
      <c r="UGD352" s="10"/>
      <c r="UGE352" s="133"/>
      <c r="UGF352" s="108"/>
      <c r="UGG352" s="19"/>
      <c r="UGH352" s="19"/>
      <c r="UGI352" s="25"/>
      <c r="UGJ352" s="19"/>
      <c r="UGK352" s="12"/>
      <c r="UGL352" s="7"/>
      <c r="UGM352" s="7"/>
      <c r="UGN352" s="7"/>
      <c r="UGO352" s="7"/>
      <c r="UGP352" s="14"/>
      <c r="UGQ352" s="10"/>
      <c r="UGR352" s="133"/>
      <c r="UGS352" s="108"/>
      <c r="UGT352" s="19"/>
      <c r="UGU352" s="19"/>
      <c r="UGV352" s="25"/>
      <c r="UGW352" s="19"/>
      <c r="UGX352" s="12"/>
      <c r="UGY352" s="7"/>
      <c r="UGZ352" s="7"/>
      <c r="UHA352" s="7"/>
      <c r="UHB352" s="7"/>
      <c r="UHC352" s="14"/>
      <c r="UHD352" s="10"/>
      <c r="UHE352" s="133"/>
      <c r="UHF352" s="108"/>
      <c r="UHG352" s="19"/>
      <c r="UHH352" s="19"/>
      <c r="UHI352" s="25"/>
      <c r="UHJ352" s="19"/>
      <c r="UHK352" s="12"/>
      <c r="UHL352" s="7"/>
      <c r="UHM352" s="7"/>
      <c r="UHN352" s="7"/>
      <c r="UHO352" s="7"/>
      <c r="UHP352" s="14"/>
      <c r="UHQ352" s="10"/>
      <c r="UHR352" s="133"/>
      <c r="UHS352" s="108"/>
      <c r="UHT352" s="19"/>
      <c r="UHU352" s="19"/>
      <c r="UHV352" s="25"/>
      <c r="UHW352" s="19"/>
      <c r="UHX352" s="12"/>
      <c r="UHY352" s="7"/>
      <c r="UHZ352" s="7"/>
      <c r="UIA352" s="7"/>
      <c r="UIB352" s="7"/>
      <c r="UIC352" s="14"/>
      <c r="UID352" s="10"/>
      <c r="UIE352" s="133"/>
      <c r="UIF352" s="108"/>
      <c r="UIG352" s="19"/>
      <c r="UIH352" s="19"/>
      <c r="UII352" s="25"/>
      <c r="UIJ352" s="19"/>
      <c r="UIK352" s="12"/>
      <c r="UIL352" s="7"/>
      <c r="UIM352" s="7"/>
      <c r="UIN352" s="7"/>
      <c r="UIO352" s="7"/>
      <c r="UIP352" s="14"/>
      <c r="UIQ352" s="10"/>
      <c r="UIR352" s="133"/>
      <c r="UIS352" s="108"/>
      <c r="UIT352" s="19"/>
      <c r="UIU352" s="19"/>
      <c r="UIV352" s="25"/>
      <c r="UIW352" s="19"/>
      <c r="UIX352" s="12"/>
      <c r="UIY352" s="7"/>
      <c r="UIZ352" s="7"/>
      <c r="UJA352" s="7"/>
      <c r="UJB352" s="7"/>
      <c r="UJC352" s="14"/>
      <c r="UJD352" s="10"/>
      <c r="UJE352" s="133"/>
      <c r="UJF352" s="108"/>
      <c r="UJG352" s="19"/>
      <c r="UJH352" s="19"/>
      <c r="UJI352" s="25"/>
      <c r="UJJ352" s="19"/>
      <c r="UJK352" s="12"/>
      <c r="UJL352" s="7"/>
      <c r="UJM352" s="7"/>
      <c r="UJN352" s="7"/>
      <c r="UJO352" s="7"/>
      <c r="UJP352" s="14"/>
      <c r="UJQ352" s="10"/>
      <c r="UJR352" s="133"/>
      <c r="UJS352" s="108"/>
      <c r="UJT352" s="19"/>
      <c r="UJU352" s="19"/>
      <c r="UJV352" s="25"/>
      <c r="UJW352" s="19"/>
      <c r="UJX352" s="12"/>
      <c r="UJY352" s="7"/>
      <c r="UJZ352" s="7"/>
      <c r="UKA352" s="7"/>
      <c r="UKB352" s="7"/>
      <c r="UKC352" s="14"/>
      <c r="UKD352" s="10"/>
      <c r="UKE352" s="133"/>
      <c r="UKF352" s="108"/>
      <c r="UKG352" s="19"/>
      <c r="UKH352" s="19"/>
      <c r="UKI352" s="25"/>
      <c r="UKJ352" s="19"/>
      <c r="UKK352" s="12"/>
      <c r="UKL352" s="7"/>
      <c r="UKM352" s="7"/>
      <c r="UKN352" s="7"/>
      <c r="UKO352" s="7"/>
      <c r="UKP352" s="14"/>
      <c r="UKQ352" s="10"/>
      <c r="UKR352" s="133"/>
      <c r="UKS352" s="108"/>
      <c r="UKT352" s="19"/>
      <c r="UKU352" s="19"/>
      <c r="UKV352" s="25"/>
      <c r="UKW352" s="19"/>
      <c r="UKX352" s="12"/>
      <c r="UKY352" s="7"/>
      <c r="UKZ352" s="7"/>
      <c r="ULA352" s="7"/>
      <c r="ULB352" s="7"/>
      <c r="ULC352" s="14"/>
      <c r="ULD352" s="10"/>
      <c r="ULE352" s="133"/>
      <c r="ULF352" s="108"/>
      <c r="ULG352" s="19"/>
      <c r="ULH352" s="19"/>
      <c r="ULI352" s="25"/>
      <c r="ULJ352" s="19"/>
      <c r="ULK352" s="12"/>
      <c r="ULL352" s="7"/>
      <c r="ULM352" s="7"/>
      <c r="ULN352" s="7"/>
      <c r="ULO352" s="7"/>
      <c r="ULP352" s="14"/>
      <c r="ULQ352" s="10"/>
      <c r="ULR352" s="133"/>
      <c r="ULS352" s="108"/>
      <c r="ULT352" s="19"/>
      <c r="ULU352" s="19"/>
      <c r="ULV352" s="25"/>
      <c r="ULW352" s="19"/>
      <c r="ULX352" s="12"/>
      <c r="ULY352" s="7"/>
      <c r="ULZ352" s="7"/>
      <c r="UMA352" s="7"/>
      <c r="UMB352" s="7"/>
      <c r="UMC352" s="14"/>
      <c r="UMD352" s="10"/>
      <c r="UME352" s="133"/>
      <c r="UMF352" s="108"/>
      <c r="UMG352" s="19"/>
      <c r="UMH352" s="19"/>
      <c r="UMI352" s="25"/>
      <c r="UMJ352" s="19"/>
      <c r="UMK352" s="12"/>
      <c r="UML352" s="7"/>
      <c r="UMM352" s="7"/>
      <c r="UMN352" s="7"/>
      <c r="UMO352" s="7"/>
      <c r="UMP352" s="14"/>
      <c r="UMQ352" s="10"/>
      <c r="UMR352" s="133"/>
      <c r="UMS352" s="108"/>
      <c r="UMT352" s="19"/>
      <c r="UMU352" s="19"/>
      <c r="UMV352" s="25"/>
      <c r="UMW352" s="19"/>
      <c r="UMX352" s="12"/>
      <c r="UMY352" s="7"/>
      <c r="UMZ352" s="7"/>
      <c r="UNA352" s="7"/>
      <c r="UNB352" s="7"/>
      <c r="UNC352" s="14"/>
      <c r="UND352" s="10"/>
      <c r="UNE352" s="133"/>
      <c r="UNF352" s="108"/>
      <c r="UNG352" s="19"/>
      <c r="UNH352" s="19"/>
      <c r="UNI352" s="25"/>
      <c r="UNJ352" s="19"/>
      <c r="UNK352" s="12"/>
      <c r="UNL352" s="7"/>
      <c r="UNM352" s="7"/>
      <c r="UNN352" s="7"/>
      <c r="UNO352" s="7"/>
      <c r="UNP352" s="14"/>
      <c r="UNQ352" s="10"/>
      <c r="UNR352" s="133"/>
      <c r="UNS352" s="108"/>
      <c r="UNT352" s="19"/>
      <c r="UNU352" s="19"/>
      <c r="UNV352" s="25"/>
      <c r="UNW352" s="19"/>
      <c r="UNX352" s="12"/>
      <c r="UNY352" s="7"/>
      <c r="UNZ352" s="7"/>
      <c r="UOA352" s="7"/>
      <c r="UOB352" s="7"/>
      <c r="UOC352" s="14"/>
      <c r="UOD352" s="10"/>
      <c r="UOE352" s="133"/>
      <c r="UOF352" s="108"/>
      <c r="UOG352" s="19"/>
      <c r="UOH352" s="19"/>
      <c r="UOI352" s="25"/>
      <c r="UOJ352" s="19"/>
      <c r="UOK352" s="12"/>
      <c r="UOL352" s="7"/>
      <c r="UOM352" s="7"/>
      <c r="UON352" s="7"/>
      <c r="UOO352" s="7"/>
      <c r="UOP352" s="14"/>
      <c r="UOQ352" s="10"/>
      <c r="UOR352" s="133"/>
      <c r="UOS352" s="108"/>
      <c r="UOT352" s="19"/>
      <c r="UOU352" s="19"/>
      <c r="UOV352" s="25"/>
      <c r="UOW352" s="19"/>
      <c r="UOX352" s="12"/>
      <c r="UOY352" s="7"/>
      <c r="UOZ352" s="7"/>
      <c r="UPA352" s="7"/>
      <c r="UPB352" s="7"/>
      <c r="UPC352" s="14"/>
      <c r="UPD352" s="10"/>
      <c r="UPE352" s="133"/>
      <c r="UPF352" s="108"/>
      <c r="UPG352" s="19"/>
      <c r="UPH352" s="19"/>
      <c r="UPI352" s="25"/>
      <c r="UPJ352" s="19"/>
      <c r="UPK352" s="12"/>
      <c r="UPL352" s="7"/>
      <c r="UPM352" s="7"/>
      <c r="UPN352" s="7"/>
      <c r="UPO352" s="7"/>
      <c r="UPP352" s="14"/>
      <c r="UPQ352" s="10"/>
      <c r="UPR352" s="133"/>
      <c r="UPS352" s="108"/>
      <c r="UPT352" s="19"/>
      <c r="UPU352" s="19"/>
      <c r="UPV352" s="25"/>
      <c r="UPW352" s="19"/>
      <c r="UPX352" s="12"/>
      <c r="UPY352" s="7"/>
      <c r="UPZ352" s="7"/>
      <c r="UQA352" s="7"/>
      <c r="UQB352" s="7"/>
      <c r="UQC352" s="14"/>
      <c r="UQD352" s="10"/>
      <c r="UQE352" s="133"/>
      <c r="UQF352" s="108"/>
      <c r="UQG352" s="19"/>
      <c r="UQH352" s="19"/>
      <c r="UQI352" s="25"/>
      <c r="UQJ352" s="19"/>
      <c r="UQK352" s="12"/>
      <c r="UQL352" s="7"/>
      <c r="UQM352" s="7"/>
      <c r="UQN352" s="7"/>
      <c r="UQO352" s="7"/>
      <c r="UQP352" s="14"/>
      <c r="UQQ352" s="10"/>
      <c r="UQR352" s="133"/>
      <c r="UQS352" s="108"/>
      <c r="UQT352" s="19"/>
      <c r="UQU352" s="19"/>
      <c r="UQV352" s="25"/>
      <c r="UQW352" s="19"/>
      <c r="UQX352" s="12"/>
      <c r="UQY352" s="7"/>
      <c r="UQZ352" s="7"/>
      <c r="URA352" s="7"/>
      <c r="URB352" s="7"/>
      <c r="URC352" s="14"/>
      <c r="URD352" s="10"/>
      <c r="URE352" s="133"/>
      <c r="URF352" s="108"/>
      <c r="URG352" s="19"/>
      <c r="URH352" s="19"/>
      <c r="URI352" s="25"/>
      <c r="URJ352" s="19"/>
      <c r="URK352" s="12"/>
      <c r="URL352" s="7"/>
      <c r="URM352" s="7"/>
      <c r="URN352" s="7"/>
      <c r="URO352" s="7"/>
      <c r="URP352" s="14"/>
      <c r="URQ352" s="10"/>
      <c r="URR352" s="133"/>
      <c r="URS352" s="108"/>
      <c r="URT352" s="19"/>
      <c r="URU352" s="19"/>
      <c r="URV352" s="25"/>
      <c r="URW352" s="19"/>
      <c r="URX352" s="12"/>
      <c r="URY352" s="7"/>
      <c r="URZ352" s="7"/>
      <c r="USA352" s="7"/>
      <c r="USB352" s="7"/>
      <c r="USC352" s="14"/>
      <c r="USD352" s="10"/>
      <c r="USE352" s="133"/>
      <c r="USF352" s="108"/>
      <c r="USG352" s="19"/>
      <c r="USH352" s="19"/>
      <c r="USI352" s="25"/>
      <c r="USJ352" s="19"/>
      <c r="USK352" s="12"/>
      <c r="USL352" s="7"/>
      <c r="USM352" s="7"/>
      <c r="USN352" s="7"/>
      <c r="USO352" s="7"/>
      <c r="USP352" s="14"/>
      <c r="USQ352" s="10"/>
      <c r="USR352" s="133"/>
      <c r="USS352" s="108"/>
      <c r="UST352" s="19"/>
      <c r="USU352" s="19"/>
      <c r="USV352" s="25"/>
      <c r="USW352" s="19"/>
      <c r="USX352" s="12"/>
      <c r="USY352" s="7"/>
      <c r="USZ352" s="7"/>
      <c r="UTA352" s="7"/>
      <c r="UTB352" s="7"/>
      <c r="UTC352" s="14"/>
      <c r="UTD352" s="10"/>
      <c r="UTE352" s="133"/>
      <c r="UTF352" s="108"/>
      <c r="UTG352" s="19"/>
      <c r="UTH352" s="19"/>
      <c r="UTI352" s="25"/>
      <c r="UTJ352" s="19"/>
      <c r="UTK352" s="12"/>
      <c r="UTL352" s="7"/>
      <c r="UTM352" s="7"/>
      <c r="UTN352" s="7"/>
      <c r="UTO352" s="7"/>
      <c r="UTP352" s="14"/>
      <c r="UTQ352" s="10"/>
      <c r="UTR352" s="133"/>
      <c r="UTS352" s="108"/>
      <c r="UTT352" s="19"/>
      <c r="UTU352" s="19"/>
      <c r="UTV352" s="25"/>
      <c r="UTW352" s="19"/>
      <c r="UTX352" s="12"/>
      <c r="UTY352" s="7"/>
      <c r="UTZ352" s="7"/>
      <c r="UUA352" s="7"/>
      <c r="UUB352" s="7"/>
      <c r="UUC352" s="14"/>
      <c r="UUD352" s="10"/>
      <c r="UUE352" s="133"/>
      <c r="UUF352" s="108"/>
      <c r="UUG352" s="19"/>
      <c r="UUH352" s="19"/>
      <c r="UUI352" s="25"/>
      <c r="UUJ352" s="19"/>
      <c r="UUK352" s="12"/>
      <c r="UUL352" s="7"/>
      <c r="UUM352" s="7"/>
      <c r="UUN352" s="7"/>
      <c r="UUO352" s="7"/>
      <c r="UUP352" s="14"/>
      <c r="UUQ352" s="10"/>
      <c r="UUR352" s="133"/>
      <c r="UUS352" s="108"/>
      <c r="UUT352" s="19"/>
      <c r="UUU352" s="19"/>
      <c r="UUV352" s="25"/>
      <c r="UUW352" s="19"/>
      <c r="UUX352" s="12"/>
      <c r="UUY352" s="7"/>
      <c r="UUZ352" s="7"/>
      <c r="UVA352" s="7"/>
      <c r="UVB352" s="7"/>
      <c r="UVC352" s="14"/>
      <c r="UVD352" s="10"/>
      <c r="UVE352" s="133"/>
      <c r="UVF352" s="108"/>
      <c r="UVG352" s="19"/>
      <c r="UVH352" s="19"/>
      <c r="UVI352" s="25"/>
      <c r="UVJ352" s="19"/>
      <c r="UVK352" s="12"/>
      <c r="UVL352" s="7"/>
      <c r="UVM352" s="7"/>
      <c r="UVN352" s="7"/>
      <c r="UVO352" s="7"/>
      <c r="UVP352" s="14"/>
      <c r="UVQ352" s="10"/>
      <c r="UVR352" s="133"/>
      <c r="UVS352" s="108"/>
      <c r="UVT352" s="19"/>
      <c r="UVU352" s="19"/>
      <c r="UVV352" s="25"/>
      <c r="UVW352" s="19"/>
      <c r="UVX352" s="12"/>
      <c r="UVY352" s="7"/>
      <c r="UVZ352" s="7"/>
      <c r="UWA352" s="7"/>
      <c r="UWB352" s="7"/>
      <c r="UWC352" s="14"/>
      <c r="UWD352" s="10"/>
      <c r="UWE352" s="133"/>
      <c r="UWF352" s="108"/>
      <c r="UWG352" s="19"/>
      <c r="UWH352" s="19"/>
      <c r="UWI352" s="25"/>
      <c r="UWJ352" s="19"/>
      <c r="UWK352" s="12"/>
      <c r="UWL352" s="7"/>
      <c r="UWM352" s="7"/>
      <c r="UWN352" s="7"/>
      <c r="UWO352" s="7"/>
      <c r="UWP352" s="14"/>
      <c r="UWQ352" s="10"/>
      <c r="UWR352" s="133"/>
      <c r="UWS352" s="108"/>
      <c r="UWT352" s="19"/>
      <c r="UWU352" s="19"/>
      <c r="UWV352" s="25"/>
      <c r="UWW352" s="19"/>
      <c r="UWX352" s="12"/>
      <c r="UWY352" s="7"/>
      <c r="UWZ352" s="7"/>
      <c r="UXA352" s="7"/>
      <c r="UXB352" s="7"/>
      <c r="UXC352" s="14"/>
      <c r="UXD352" s="10"/>
      <c r="UXE352" s="133"/>
      <c r="UXF352" s="108"/>
      <c r="UXG352" s="19"/>
      <c r="UXH352" s="19"/>
      <c r="UXI352" s="25"/>
      <c r="UXJ352" s="19"/>
      <c r="UXK352" s="12"/>
      <c r="UXL352" s="7"/>
      <c r="UXM352" s="7"/>
      <c r="UXN352" s="7"/>
      <c r="UXO352" s="7"/>
      <c r="UXP352" s="14"/>
      <c r="UXQ352" s="10"/>
      <c r="UXR352" s="133"/>
      <c r="UXS352" s="108"/>
      <c r="UXT352" s="19"/>
      <c r="UXU352" s="19"/>
      <c r="UXV352" s="25"/>
      <c r="UXW352" s="19"/>
      <c r="UXX352" s="12"/>
      <c r="UXY352" s="7"/>
      <c r="UXZ352" s="7"/>
      <c r="UYA352" s="7"/>
      <c r="UYB352" s="7"/>
      <c r="UYC352" s="14"/>
      <c r="UYD352" s="10"/>
      <c r="UYE352" s="133"/>
      <c r="UYF352" s="108"/>
      <c r="UYG352" s="19"/>
      <c r="UYH352" s="19"/>
      <c r="UYI352" s="25"/>
      <c r="UYJ352" s="19"/>
      <c r="UYK352" s="12"/>
      <c r="UYL352" s="7"/>
      <c r="UYM352" s="7"/>
      <c r="UYN352" s="7"/>
      <c r="UYO352" s="7"/>
      <c r="UYP352" s="14"/>
      <c r="UYQ352" s="10"/>
      <c r="UYR352" s="133"/>
      <c r="UYS352" s="108"/>
      <c r="UYT352" s="19"/>
      <c r="UYU352" s="19"/>
      <c r="UYV352" s="25"/>
      <c r="UYW352" s="19"/>
      <c r="UYX352" s="12"/>
      <c r="UYY352" s="7"/>
      <c r="UYZ352" s="7"/>
      <c r="UZA352" s="7"/>
      <c r="UZB352" s="7"/>
      <c r="UZC352" s="14"/>
      <c r="UZD352" s="10"/>
      <c r="UZE352" s="133"/>
      <c r="UZF352" s="108"/>
      <c r="UZG352" s="19"/>
      <c r="UZH352" s="19"/>
      <c r="UZI352" s="25"/>
      <c r="UZJ352" s="19"/>
      <c r="UZK352" s="12"/>
      <c r="UZL352" s="7"/>
      <c r="UZM352" s="7"/>
      <c r="UZN352" s="7"/>
      <c r="UZO352" s="7"/>
      <c r="UZP352" s="14"/>
      <c r="UZQ352" s="10"/>
      <c r="UZR352" s="133"/>
      <c r="UZS352" s="108"/>
      <c r="UZT352" s="19"/>
      <c r="UZU352" s="19"/>
      <c r="UZV352" s="25"/>
      <c r="UZW352" s="19"/>
      <c r="UZX352" s="12"/>
      <c r="UZY352" s="7"/>
      <c r="UZZ352" s="7"/>
      <c r="VAA352" s="7"/>
      <c r="VAB352" s="7"/>
      <c r="VAC352" s="14"/>
      <c r="VAD352" s="10"/>
      <c r="VAE352" s="133"/>
      <c r="VAF352" s="108"/>
      <c r="VAG352" s="19"/>
      <c r="VAH352" s="19"/>
      <c r="VAI352" s="25"/>
      <c r="VAJ352" s="19"/>
      <c r="VAK352" s="12"/>
      <c r="VAL352" s="7"/>
      <c r="VAM352" s="7"/>
      <c r="VAN352" s="7"/>
      <c r="VAO352" s="7"/>
      <c r="VAP352" s="14"/>
      <c r="VAQ352" s="10"/>
      <c r="VAR352" s="133"/>
      <c r="VAS352" s="108"/>
      <c r="VAT352" s="19"/>
      <c r="VAU352" s="19"/>
      <c r="VAV352" s="25"/>
      <c r="VAW352" s="19"/>
      <c r="VAX352" s="12"/>
      <c r="VAY352" s="7"/>
      <c r="VAZ352" s="7"/>
      <c r="VBA352" s="7"/>
      <c r="VBB352" s="7"/>
      <c r="VBC352" s="14"/>
      <c r="VBD352" s="10"/>
      <c r="VBE352" s="133"/>
      <c r="VBF352" s="108"/>
      <c r="VBG352" s="19"/>
      <c r="VBH352" s="19"/>
      <c r="VBI352" s="25"/>
      <c r="VBJ352" s="19"/>
      <c r="VBK352" s="12"/>
      <c r="VBL352" s="7"/>
      <c r="VBM352" s="7"/>
      <c r="VBN352" s="7"/>
      <c r="VBO352" s="7"/>
      <c r="VBP352" s="14"/>
      <c r="VBQ352" s="10"/>
      <c r="VBR352" s="133"/>
      <c r="VBS352" s="108"/>
      <c r="VBT352" s="19"/>
      <c r="VBU352" s="19"/>
      <c r="VBV352" s="25"/>
      <c r="VBW352" s="19"/>
      <c r="VBX352" s="12"/>
      <c r="VBY352" s="7"/>
      <c r="VBZ352" s="7"/>
      <c r="VCA352" s="7"/>
      <c r="VCB352" s="7"/>
      <c r="VCC352" s="14"/>
      <c r="VCD352" s="10"/>
      <c r="VCE352" s="133"/>
      <c r="VCF352" s="108"/>
      <c r="VCG352" s="19"/>
      <c r="VCH352" s="19"/>
      <c r="VCI352" s="25"/>
      <c r="VCJ352" s="19"/>
      <c r="VCK352" s="12"/>
      <c r="VCL352" s="7"/>
      <c r="VCM352" s="7"/>
      <c r="VCN352" s="7"/>
      <c r="VCO352" s="7"/>
      <c r="VCP352" s="14"/>
      <c r="VCQ352" s="10"/>
      <c r="VCR352" s="133"/>
      <c r="VCS352" s="108"/>
      <c r="VCT352" s="19"/>
      <c r="VCU352" s="19"/>
      <c r="VCV352" s="25"/>
      <c r="VCW352" s="19"/>
      <c r="VCX352" s="12"/>
      <c r="VCY352" s="7"/>
      <c r="VCZ352" s="7"/>
      <c r="VDA352" s="7"/>
      <c r="VDB352" s="7"/>
      <c r="VDC352" s="14"/>
      <c r="VDD352" s="10"/>
      <c r="VDE352" s="133"/>
      <c r="VDF352" s="108"/>
      <c r="VDG352" s="19"/>
      <c r="VDH352" s="19"/>
      <c r="VDI352" s="25"/>
      <c r="VDJ352" s="19"/>
      <c r="VDK352" s="12"/>
      <c r="VDL352" s="7"/>
      <c r="VDM352" s="7"/>
      <c r="VDN352" s="7"/>
      <c r="VDO352" s="7"/>
      <c r="VDP352" s="14"/>
      <c r="VDQ352" s="10"/>
      <c r="VDR352" s="133"/>
      <c r="VDS352" s="108"/>
      <c r="VDT352" s="19"/>
      <c r="VDU352" s="19"/>
      <c r="VDV352" s="25"/>
      <c r="VDW352" s="19"/>
      <c r="VDX352" s="12"/>
      <c r="VDY352" s="7"/>
      <c r="VDZ352" s="7"/>
      <c r="VEA352" s="7"/>
      <c r="VEB352" s="7"/>
      <c r="VEC352" s="14"/>
      <c r="VED352" s="10"/>
      <c r="VEE352" s="133"/>
      <c r="VEF352" s="108"/>
      <c r="VEG352" s="19"/>
      <c r="VEH352" s="19"/>
      <c r="VEI352" s="25"/>
      <c r="VEJ352" s="19"/>
      <c r="VEK352" s="12"/>
      <c r="VEL352" s="7"/>
      <c r="VEM352" s="7"/>
      <c r="VEN352" s="7"/>
      <c r="VEO352" s="7"/>
      <c r="VEP352" s="14"/>
      <c r="VEQ352" s="10"/>
      <c r="VER352" s="133"/>
      <c r="VES352" s="108"/>
      <c r="VET352" s="19"/>
      <c r="VEU352" s="19"/>
      <c r="VEV352" s="25"/>
      <c r="VEW352" s="19"/>
      <c r="VEX352" s="12"/>
      <c r="VEY352" s="7"/>
      <c r="VEZ352" s="7"/>
      <c r="VFA352" s="7"/>
      <c r="VFB352" s="7"/>
      <c r="VFC352" s="14"/>
      <c r="VFD352" s="10"/>
      <c r="VFE352" s="133"/>
      <c r="VFF352" s="108"/>
      <c r="VFG352" s="19"/>
      <c r="VFH352" s="19"/>
      <c r="VFI352" s="25"/>
      <c r="VFJ352" s="19"/>
      <c r="VFK352" s="12"/>
      <c r="VFL352" s="7"/>
      <c r="VFM352" s="7"/>
      <c r="VFN352" s="7"/>
      <c r="VFO352" s="7"/>
      <c r="VFP352" s="14"/>
      <c r="VFQ352" s="10"/>
      <c r="VFR352" s="133"/>
      <c r="VFS352" s="108"/>
      <c r="VFT352" s="19"/>
      <c r="VFU352" s="19"/>
      <c r="VFV352" s="25"/>
      <c r="VFW352" s="19"/>
      <c r="VFX352" s="12"/>
      <c r="VFY352" s="7"/>
      <c r="VFZ352" s="7"/>
      <c r="VGA352" s="7"/>
      <c r="VGB352" s="7"/>
      <c r="VGC352" s="14"/>
      <c r="VGD352" s="10"/>
      <c r="VGE352" s="133"/>
      <c r="VGF352" s="108"/>
      <c r="VGG352" s="19"/>
      <c r="VGH352" s="19"/>
      <c r="VGI352" s="25"/>
      <c r="VGJ352" s="19"/>
      <c r="VGK352" s="12"/>
      <c r="VGL352" s="7"/>
      <c r="VGM352" s="7"/>
      <c r="VGN352" s="7"/>
      <c r="VGO352" s="7"/>
      <c r="VGP352" s="14"/>
      <c r="VGQ352" s="10"/>
      <c r="VGR352" s="133"/>
      <c r="VGS352" s="108"/>
      <c r="VGT352" s="19"/>
      <c r="VGU352" s="19"/>
      <c r="VGV352" s="25"/>
      <c r="VGW352" s="19"/>
      <c r="VGX352" s="12"/>
      <c r="VGY352" s="7"/>
      <c r="VGZ352" s="7"/>
      <c r="VHA352" s="7"/>
      <c r="VHB352" s="7"/>
      <c r="VHC352" s="14"/>
      <c r="VHD352" s="10"/>
      <c r="VHE352" s="133"/>
      <c r="VHF352" s="108"/>
      <c r="VHG352" s="19"/>
      <c r="VHH352" s="19"/>
      <c r="VHI352" s="25"/>
      <c r="VHJ352" s="19"/>
      <c r="VHK352" s="12"/>
      <c r="VHL352" s="7"/>
      <c r="VHM352" s="7"/>
      <c r="VHN352" s="7"/>
      <c r="VHO352" s="7"/>
      <c r="VHP352" s="14"/>
      <c r="VHQ352" s="10"/>
      <c r="VHR352" s="133"/>
      <c r="VHS352" s="108"/>
      <c r="VHT352" s="19"/>
      <c r="VHU352" s="19"/>
      <c r="VHV352" s="25"/>
      <c r="VHW352" s="19"/>
      <c r="VHX352" s="12"/>
      <c r="VHY352" s="7"/>
      <c r="VHZ352" s="7"/>
      <c r="VIA352" s="7"/>
      <c r="VIB352" s="7"/>
      <c r="VIC352" s="14"/>
      <c r="VID352" s="10"/>
      <c r="VIE352" s="133"/>
      <c r="VIF352" s="108"/>
      <c r="VIG352" s="19"/>
      <c r="VIH352" s="19"/>
      <c r="VII352" s="25"/>
      <c r="VIJ352" s="19"/>
      <c r="VIK352" s="12"/>
      <c r="VIL352" s="7"/>
      <c r="VIM352" s="7"/>
      <c r="VIN352" s="7"/>
      <c r="VIO352" s="7"/>
      <c r="VIP352" s="14"/>
      <c r="VIQ352" s="10"/>
      <c r="VIR352" s="133"/>
      <c r="VIS352" s="108"/>
      <c r="VIT352" s="19"/>
      <c r="VIU352" s="19"/>
      <c r="VIV352" s="25"/>
      <c r="VIW352" s="19"/>
      <c r="VIX352" s="12"/>
      <c r="VIY352" s="7"/>
      <c r="VIZ352" s="7"/>
      <c r="VJA352" s="7"/>
      <c r="VJB352" s="7"/>
      <c r="VJC352" s="14"/>
      <c r="VJD352" s="10"/>
      <c r="VJE352" s="133"/>
      <c r="VJF352" s="108"/>
      <c r="VJG352" s="19"/>
      <c r="VJH352" s="19"/>
      <c r="VJI352" s="25"/>
      <c r="VJJ352" s="19"/>
      <c r="VJK352" s="12"/>
      <c r="VJL352" s="7"/>
      <c r="VJM352" s="7"/>
      <c r="VJN352" s="7"/>
      <c r="VJO352" s="7"/>
      <c r="VJP352" s="14"/>
      <c r="VJQ352" s="10"/>
      <c r="VJR352" s="133"/>
      <c r="VJS352" s="108"/>
      <c r="VJT352" s="19"/>
      <c r="VJU352" s="19"/>
      <c r="VJV352" s="25"/>
      <c r="VJW352" s="19"/>
      <c r="VJX352" s="12"/>
      <c r="VJY352" s="7"/>
      <c r="VJZ352" s="7"/>
      <c r="VKA352" s="7"/>
      <c r="VKB352" s="7"/>
      <c r="VKC352" s="14"/>
      <c r="VKD352" s="10"/>
      <c r="VKE352" s="133"/>
      <c r="VKF352" s="108"/>
      <c r="VKG352" s="19"/>
      <c r="VKH352" s="19"/>
      <c r="VKI352" s="25"/>
      <c r="VKJ352" s="19"/>
      <c r="VKK352" s="12"/>
      <c r="VKL352" s="7"/>
      <c r="VKM352" s="7"/>
      <c r="VKN352" s="7"/>
      <c r="VKO352" s="7"/>
      <c r="VKP352" s="14"/>
      <c r="VKQ352" s="10"/>
      <c r="VKR352" s="133"/>
      <c r="VKS352" s="108"/>
      <c r="VKT352" s="19"/>
      <c r="VKU352" s="19"/>
      <c r="VKV352" s="25"/>
      <c r="VKW352" s="19"/>
      <c r="VKX352" s="12"/>
      <c r="VKY352" s="7"/>
      <c r="VKZ352" s="7"/>
      <c r="VLA352" s="7"/>
      <c r="VLB352" s="7"/>
      <c r="VLC352" s="14"/>
      <c r="VLD352" s="10"/>
      <c r="VLE352" s="133"/>
      <c r="VLF352" s="108"/>
      <c r="VLG352" s="19"/>
      <c r="VLH352" s="19"/>
      <c r="VLI352" s="25"/>
      <c r="VLJ352" s="19"/>
      <c r="VLK352" s="12"/>
      <c r="VLL352" s="7"/>
      <c r="VLM352" s="7"/>
      <c r="VLN352" s="7"/>
      <c r="VLO352" s="7"/>
      <c r="VLP352" s="14"/>
      <c r="VLQ352" s="10"/>
      <c r="VLR352" s="133"/>
      <c r="VLS352" s="108"/>
      <c r="VLT352" s="19"/>
      <c r="VLU352" s="19"/>
      <c r="VLV352" s="25"/>
      <c r="VLW352" s="19"/>
      <c r="VLX352" s="12"/>
      <c r="VLY352" s="7"/>
      <c r="VLZ352" s="7"/>
      <c r="VMA352" s="7"/>
      <c r="VMB352" s="7"/>
      <c r="VMC352" s="14"/>
      <c r="VMD352" s="10"/>
      <c r="VME352" s="133"/>
      <c r="VMF352" s="108"/>
      <c r="VMG352" s="19"/>
      <c r="VMH352" s="19"/>
      <c r="VMI352" s="25"/>
      <c r="VMJ352" s="19"/>
      <c r="VMK352" s="12"/>
      <c r="VML352" s="7"/>
      <c r="VMM352" s="7"/>
      <c r="VMN352" s="7"/>
      <c r="VMO352" s="7"/>
      <c r="VMP352" s="14"/>
      <c r="VMQ352" s="10"/>
      <c r="VMR352" s="133"/>
      <c r="VMS352" s="108"/>
      <c r="VMT352" s="19"/>
      <c r="VMU352" s="19"/>
      <c r="VMV352" s="25"/>
      <c r="VMW352" s="19"/>
      <c r="VMX352" s="12"/>
      <c r="VMY352" s="7"/>
      <c r="VMZ352" s="7"/>
      <c r="VNA352" s="7"/>
      <c r="VNB352" s="7"/>
      <c r="VNC352" s="14"/>
      <c r="VND352" s="10"/>
      <c r="VNE352" s="133"/>
      <c r="VNF352" s="108"/>
      <c r="VNG352" s="19"/>
      <c r="VNH352" s="19"/>
      <c r="VNI352" s="25"/>
      <c r="VNJ352" s="19"/>
      <c r="VNK352" s="12"/>
      <c r="VNL352" s="7"/>
      <c r="VNM352" s="7"/>
      <c r="VNN352" s="7"/>
      <c r="VNO352" s="7"/>
      <c r="VNP352" s="14"/>
      <c r="VNQ352" s="10"/>
      <c r="VNR352" s="133"/>
      <c r="VNS352" s="108"/>
      <c r="VNT352" s="19"/>
      <c r="VNU352" s="19"/>
      <c r="VNV352" s="25"/>
      <c r="VNW352" s="19"/>
      <c r="VNX352" s="12"/>
      <c r="VNY352" s="7"/>
      <c r="VNZ352" s="7"/>
      <c r="VOA352" s="7"/>
      <c r="VOB352" s="7"/>
      <c r="VOC352" s="14"/>
      <c r="VOD352" s="10"/>
      <c r="VOE352" s="133"/>
      <c r="VOF352" s="108"/>
      <c r="VOG352" s="19"/>
      <c r="VOH352" s="19"/>
      <c r="VOI352" s="25"/>
      <c r="VOJ352" s="19"/>
      <c r="VOK352" s="12"/>
      <c r="VOL352" s="7"/>
      <c r="VOM352" s="7"/>
      <c r="VON352" s="7"/>
      <c r="VOO352" s="7"/>
      <c r="VOP352" s="14"/>
      <c r="VOQ352" s="10"/>
      <c r="VOR352" s="133"/>
      <c r="VOS352" s="108"/>
      <c r="VOT352" s="19"/>
      <c r="VOU352" s="19"/>
      <c r="VOV352" s="25"/>
      <c r="VOW352" s="19"/>
      <c r="VOX352" s="12"/>
      <c r="VOY352" s="7"/>
      <c r="VOZ352" s="7"/>
      <c r="VPA352" s="7"/>
      <c r="VPB352" s="7"/>
      <c r="VPC352" s="14"/>
      <c r="VPD352" s="10"/>
      <c r="VPE352" s="133"/>
      <c r="VPF352" s="108"/>
      <c r="VPG352" s="19"/>
      <c r="VPH352" s="19"/>
      <c r="VPI352" s="25"/>
      <c r="VPJ352" s="19"/>
      <c r="VPK352" s="12"/>
      <c r="VPL352" s="7"/>
      <c r="VPM352" s="7"/>
      <c r="VPN352" s="7"/>
      <c r="VPO352" s="7"/>
      <c r="VPP352" s="14"/>
      <c r="VPQ352" s="10"/>
      <c r="VPR352" s="133"/>
      <c r="VPS352" s="108"/>
      <c r="VPT352" s="19"/>
      <c r="VPU352" s="19"/>
      <c r="VPV352" s="25"/>
      <c r="VPW352" s="19"/>
      <c r="VPX352" s="12"/>
      <c r="VPY352" s="7"/>
      <c r="VPZ352" s="7"/>
      <c r="VQA352" s="7"/>
      <c r="VQB352" s="7"/>
      <c r="VQC352" s="14"/>
      <c r="VQD352" s="10"/>
      <c r="VQE352" s="133"/>
      <c r="VQF352" s="108"/>
      <c r="VQG352" s="19"/>
      <c r="VQH352" s="19"/>
      <c r="VQI352" s="25"/>
      <c r="VQJ352" s="19"/>
      <c r="VQK352" s="12"/>
      <c r="VQL352" s="7"/>
      <c r="VQM352" s="7"/>
      <c r="VQN352" s="7"/>
      <c r="VQO352" s="7"/>
      <c r="VQP352" s="14"/>
      <c r="VQQ352" s="10"/>
      <c r="VQR352" s="133"/>
      <c r="VQS352" s="108"/>
      <c r="VQT352" s="19"/>
      <c r="VQU352" s="19"/>
      <c r="VQV352" s="25"/>
      <c r="VQW352" s="19"/>
      <c r="VQX352" s="12"/>
      <c r="VQY352" s="7"/>
      <c r="VQZ352" s="7"/>
      <c r="VRA352" s="7"/>
      <c r="VRB352" s="7"/>
      <c r="VRC352" s="14"/>
      <c r="VRD352" s="10"/>
      <c r="VRE352" s="133"/>
      <c r="VRF352" s="108"/>
      <c r="VRG352" s="19"/>
      <c r="VRH352" s="19"/>
      <c r="VRI352" s="25"/>
      <c r="VRJ352" s="19"/>
      <c r="VRK352" s="12"/>
      <c r="VRL352" s="7"/>
      <c r="VRM352" s="7"/>
      <c r="VRN352" s="7"/>
      <c r="VRO352" s="7"/>
      <c r="VRP352" s="14"/>
      <c r="VRQ352" s="10"/>
      <c r="VRR352" s="133"/>
      <c r="VRS352" s="108"/>
      <c r="VRT352" s="19"/>
      <c r="VRU352" s="19"/>
      <c r="VRV352" s="25"/>
      <c r="VRW352" s="19"/>
      <c r="VRX352" s="12"/>
      <c r="VRY352" s="7"/>
      <c r="VRZ352" s="7"/>
      <c r="VSA352" s="7"/>
      <c r="VSB352" s="7"/>
      <c r="VSC352" s="14"/>
      <c r="VSD352" s="10"/>
      <c r="VSE352" s="133"/>
      <c r="VSF352" s="108"/>
      <c r="VSG352" s="19"/>
      <c r="VSH352" s="19"/>
      <c r="VSI352" s="25"/>
      <c r="VSJ352" s="19"/>
      <c r="VSK352" s="12"/>
      <c r="VSL352" s="7"/>
      <c r="VSM352" s="7"/>
      <c r="VSN352" s="7"/>
      <c r="VSO352" s="7"/>
      <c r="VSP352" s="14"/>
      <c r="VSQ352" s="10"/>
      <c r="VSR352" s="133"/>
      <c r="VSS352" s="108"/>
      <c r="VST352" s="19"/>
      <c r="VSU352" s="19"/>
      <c r="VSV352" s="25"/>
      <c r="VSW352" s="19"/>
      <c r="VSX352" s="12"/>
      <c r="VSY352" s="7"/>
      <c r="VSZ352" s="7"/>
      <c r="VTA352" s="7"/>
      <c r="VTB352" s="7"/>
      <c r="VTC352" s="14"/>
      <c r="VTD352" s="10"/>
      <c r="VTE352" s="133"/>
      <c r="VTF352" s="108"/>
      <c r="VTG352" s="19"/>
      <c r="VTH352" s="19"/>
      <c r="VTI352" s="25"/>
      <c r="VTJ352" s="19"/>
      <c r="VTK352" s="12"/>
      <c r="VTL352" s="7"/>
      <c r="VTM352" s="7"/>
      <c r="VTN352" s="7"/>
      <c r="VTO352" s="7"/>
      <c r="VTP352" s="14"/>
      <c r="VTQ352" s="10"/>
      <c r="VTR352" s="133"/>
      <c r="VTS352" s="108"/>
      <c r="VTT352" s="19"/>
      <c r="VTU352" s="19"/>
      <c r="VTV352" s="25"/>
      <c r="VTW352" s="19"/>
      <c r="VTX352" s="12"/>
      <c r="VTY352" s="7"/>
      <c r="VTZ352" s="7"/>
      <c r="VUA352" s="7"/>
      <c r="VUB352" s="7"/>
      <c r="VUC352" s="14"/>
      <c r="VUD352" s="10"/>
      <c r="VUE352" s="133"/>
      <c r="VUF352" s="108"/>
      <c r="VUG352" s="19"/>
      <c r="VUH352" s="19"/>
      <c r="VUI352" s="25"/>
      <c r="VUJ352" s="19"/>
      <c r="VUK352" s="12"/>
      <c r="VUL352" s="7"/>
      <c r="VUM352" s="7"/>
      <c r="VUN352" s="7"/>
      <c r="VUO352" s="7"/>
      <c r="VUP352" s="14"/>
      <c r="VUQ352" s="10"/>
      <c r="VUR352" s="133"/>
      <c r="VUS352" s="108"/>
      <c r="VUT352" s="19"/>
      <c r="VUU352" s="19"/>
      <c r="VUV352" s="25"/>
      <c r="VUW352" s="19"/>
      <c r="VUX352" s="12"/>
      <c r="VUY352" s="7"/>
      <c r="VUZ352" s="7"/>
      <c r="VVA352" s="7"/>
      <c r="VVB352" s="7"/>
      <c r="VVC352" s="14"/>
      <c r="VVD352" s="10"/>
      <c r="VVE352" s="133"/>
      <c r="VVF352" s="108"/>
      <c r="VVG352" s="19"/>
      <c r="VVH352" s="19"/>
      <c r="VVI352" s="25"/>
      <c r="VVJ352" s="19"/>
      <c r="VVK352" s="12"/>
      <c r="VVL352" s="7"/>
      <c r="VVM352" s="7"/>
      <c r="VVN352" s="7"/>
      <c r="VVO352" s="7"/>
      <c r="VVP352" s="14"/>
      <c r="VVQ352" s="10"/>
      <c r="VVR352" s="133"/>
      <c r="VVS352" s="108"/>
      <c r="VVT352" s="19"/>
      <c r="VVU352" s="19"/>
      <c r="VVV352" s="25"/>
      <c r="VVW352" s="19"/>
      <c r="VVX352" s="12"/>
      <c r="VVY352" s="7"/>
      <c r="VVZ352" s="7"/>
      <c r="VWA352" s="7"/>
      <c r="VWB352" s="7"/>
      <c r="VWC352" s="14"/>
      <c r="VWD352" s="10"/>
      <c r="VWE352" s="133"/>
      <c r="VWF352" s="108"/>
      <c r="VWG352" s="19"/>
      <c r="VWH352" s="19"/>
      <c r="VWI352" s="25"/>
      <c r="VWJ352" s="19"/>
      <c r="VWK352" s="12"/>
      <c r="VWL352" s="7"/>
      <c r="VWM352" s="7"/>
      <c r="VWN352" s="7"/>
      <c r="VWO352" s="7"/>
      <c r="VWP352" s="14"/>
      <c r="VWQ352" s="10"/>
      <c r="VWR352" s="133"/>
      <c r="VWS352" s="108"/>
      <c r="VWT352" s="19"/>
      <c r="VWU352" s="19"/>
      <c r="VWV352" s="25"/>
      <c r="VWW352" s="19"/>
      <c r="VWX352" s="12"/>
      <c r="VWY352" s="7"/>
      <c r="VWZ352" s="7"/>
      <c r="VXA352" s="7"/>
      <c r="VXB352" s="7"/>
      <c r="VXC352" s="14"/>
      <c r="VXD352" s="10"/>
      <c r="VXE352" s="133"/>
      <c r="VXF352" s="108"/>
      <c r="VXG352" s="19"/>
      <c r="VXH352" s="19"/>
      <c r="VXI352" s="25"/>
      <c r="VXJ352" s="19"/>
      <c r="VXK352" s="12"/>
      <c r="VXL352" s="7"/>
      <c r="VXM352" s="7"/>
      <c r="VXN352" s="7"/>
      <c r="VXO352" s="7"/>
      <c r="VXP352" s="14"/>
      <c r="VXQ352" s="10"/>
      <c r="VXR352" s="133"/>
      <c r="VXS352" s="108"/>
      <c r="VXT352" s="19"/>
      <c r="VXU352" s="19"/>
      <c r="VXV352" s="25"/>
      <c r="VXW352" s="19"/>
      <c r="VXX352" s="12"/>
      <c r="VXY352" s="7"/>
      <c r="VXZ352" s="7"/>
      <c r="VYA352" s="7"/>
      <c r="VYB352" s="7"/>
      <c r="VYC352" s="14"/>
      <c r="VYD352" s="10"/>
      <c r="VYE352" s="133"/>
      <c r="VYF352" s="108"/>
      <c r="VYG352" s="19"/>
      <c r="VYH352" s="19"/>
      <c r="VYI352" s="25"/>
      <c r="VYJ352" s="19"/>
      <c r="VYK352" s="12"/>
      <c r="VYL352" s="7"/>
      <c r="VYM352" s="7"/>
      <c r="VYN352" s="7"/>
      <c r="VYO352" s="7"/>
      <c r="VYP352" s="14"/>
      <c r="VYQ352" s="10"/>
      <c r="VYR352" s="133"/>
      <c r="VYS352" s="108"/>
      <c r="VYT352" s="19"/>
      <c r="VYU352" s="19"/>
      <c r="VYV352" s="25"/>
      <c r="VYW352" s="19"/>
      <c r="VYX352" s="12"/>
      <c r="VYY352" s="7"/>
      <c r="VYZ352" s="7"/>
      <c r="VZA352" s="7"/>
      <c r="VZB352" s="7"/>
      <c r="VZC352" s="14"/>
      <c r="VZD352" s="10"/>
      <c r="VZE352" s="133"/>
      <c r="VZF352" s="108"/>
      <c r="VZG352" s="19"/>
      <c r="VZH352" s="19"/>
      <c r="VZI352" s="25"/>
      <c r="VZJ352" s="19"/>
      <c r="VZK352" s="12"/>
      <c r="VZL352" s="7"/>
      <c r="VZM352" s="7"/>
      <c r="VZN352" s="7"/>
      <c r="VZO352" s="7"/>
      <c r="VZP352" s="14"/>
      <c r="VZQ352" s="10"/>
      <c r="VZR352" s="133"/>
      <c r="VZS352" s="108"/>
      <c r="VZT352" s="19"/>
      <c r="VZU352" s="19"/>
      <c r="VZV352" s="25"/>
      <c r="VZW352" s="19"/>
      <c r="VZX352" s="12"/>
      <c r="VZY352" s="7"/>
      <c r="VZZ352" s="7"/>
      <c r="WAA352" s="7"/>
      <c r="WAB352" s="7"/>
      <c r="WAC352" s="14"/>
      <c r="WAD352" s="10"/>
      <c r="WAE352" s="133"/>
      <c r="WAF352" s="108"/>
      <c r="WAG352" s="19"/>
      <c r="WAH352" s="19"/>
      <c r="WAI352" s="25"/>
      <c r="WAJ352" s="19"/>
      <c r="WAK352" s="12"/>
      <c r="WAL352" s="7"/>
      <c r="WAM352" s="7"/>
      <c r="WAN352" s="7"/>
      <c r="WAO352" s="7"/>
      <c r="WAP352" s="14"/>
      <c r="WAQ352" s="10"/>
      <c r="WAR352" s="133"/>
      <c r="WAS352" s="108"/>
      <c r="WAT352" s="19"/>
      <c r="WAU352" s="19"/>
      <c r="WAV352" s="25"/>
      <c r="WAW352" s="19"/>
      <c r="WAX352" s="12"/>
      <c r="WAY352" s="7"/>
      <c r="WAZ352" s="7"/>
      <c r="WBA352" s="7"/>
      <c r="WBB352" s="7"/>
      <c r="WBC352" s="14"/>
      <c r="WBD352" s="10"/>
      <c r="WBE352" s="133"/>
      <c r="WBF352" s="108"/>
      <c r="WBG352" s="19"/>
      <c r="WBH352" s="19"/>
      <c r="WBI352" s="25"/>
      <c r="WBJ352" s="19"/>
      <c r="WBK352" s="12"/>
      <c r="WBL352" s="7"/>
      <c r="WBM352" s="7"/>
      <c r="WBN352" s="7"/>
      <c r="WBO352" s="7"/>
      <c r="WBP352" s="14"/>
      <c r="WBQ352" s="10"/>
      <c r="WBR352" s="133"/>
      <c r="WBS352" s="108"/>
      <c r="WBT352" s="19"/>
      <c r="WBU352" s="19"/>
      <c r="WBV352" s="25"/>
      <c r="WBW352" s="19"/>
      <c r="WBX352" s="12"/>
      <c r="WBY352" s="7"/>
      <c r="WBZ352" s="7"/>
      <c r="WCA352" s="7"/>
      <c r="WCB352" s="7"/>
      <c r="WCC352" s="14"/>
      <c r="WCD352" s="10"/>
      <c r="WCE352" s="133"/>
      <c r="WCF352" s="108"/>
      <c r="WCG352" s="19"/>
      <c r="WCH352" s="19"/>
      <c r="WCI352" s="25"/>
      <c r="WCJ352" s="19"/>
      <c r="WCK352" s="12"/>
      <c r="WCL352" s="7"/>
      <c r="WCM352" s="7"/>
      <c r="WCN352" s="7"/>
      <c r="WCO352" s="7"/>
      <c r="WCP352" s="14"/>
      <c r="WCQ352" s="10"/>
      <c r="WCR352" s="133"/>
      <c r="WCS352" s="108"/>
      <c r="WCT352" s="19"/>
      <c r="WCU352" s="19"/>
      <c r="WCV352" s="25"/>
      <c r="WCW352" s="19"/>
      <c r="WCX352" s="12"/>
      <c r="WCY352" s="7"/>
      <c r="WCZ352" s="7"/>
      <c r="WDA352" s="7"/>
      <c r="WDB352" s="7"/>
      <c r="WDC352" s="14"/>
      <c r="WDD352" s="10"/>
      <c r="WDE352" s="133"/>
      <c r="WDF352" s="108"/>
      <c r="WDG352" s="19"/>
      <c r="WDH352" s="19"/>
      <c r="WDI352" s="25"/>
      <c r="WDJ352" s="19"/>
      <c r="WDK352" s="12"/>
      <c r="WDL352" s="7"/>
      <c r="WDM352" s="7"/>
      <c r="WDN352" s="7"/>
      <c r="WDO352" s="7"/>
      <c r="WDP352" s="14"/>
      <c r="WDQ352" s="10"/>
      <c r="WDR352" s="133"/>
      <c r="WDS352" s="108"/>
      <c r="WDT352" s="19"/>
      <c r="WDU352" s="19"/>
      <c r="WDV352" s="25"/>
      <c r="WDW352" s="19"/>
      <c r="WDX352" s="12"/>
      <c r="WDY352" s="7"/>
      <c r="WDZ352" s="7"/>
      <c r="WEA352" s="7"/>
      <c r="WEB352" s="7"/>
      <c r="WEC352" s="14"/>
      <c r="WED352" s="10"/>
      <c r="WEE352" s="133"/>
      <c r="WEF352" s="108"/>
      <c r="WEG352" s="19"/>
      <c r="WEH352" s="19"/>
      <c r="WEI352" s="25"/>
      <c r="WEJ352" s="19"/>
      <c r="WEK352" s="12"/>
      <c r="WEL352" s="7"/>
      <c r="WEM352" s="7"/>
      <c r="WEN352" s="7"/>
      <c r="WEO352" s="7"/>
      <c r="WEP352" s="14"/>
      <c r="WEQ352" s="10"/>
      <c r="WER352" s="133"/>
      <c r="WES352" s="108"/>
      <c r="WET352" s="19"/>
      <c r="WEU352" s="19"/>
      <c r="WEV352" s="25"/>
      <c r="WEW352" s="19"/>
      <c r="WEX352" s="12"/>
      <c r="WEY352" s="7"/>
      <c r="WEZ352" s="7"/>
      <c r="WFA352" s="7"/>
      <c r="WFB352" s="7"/>
      <c r="WFC352" s="14"/>
      <c r="WFD352" s="10"/>
      <c r="WFE352" s="133"/>
      <c r="WFF352" s="108"/>
      <c r="WFG352" s="19"/>
      <c r="WFH352" s="19"/>
      <c r="WFI352" s="25"/>
      <c r="WFJ352" s="19"/>
      <c r="WFK352" s="12"/>
      <c r="WFL352" s="7"/>
      <c r="WFM352" s="7"/>
      <c r="WFN352" s="7"/>
      <c r="WFO352" s="7"/>
      <c r="WFP352" s="14"/>
      <c r="WFQ352" s="10"/>
      <c r="WFR352" s="133"/>
      <c r="WFS352" s="108"/>
      <c r="WFT352" s="19"/>
      <c r="WFU352" s="19"/>
      <c r="WFV352" s="25"/>
      <c r="WFW352" s="19"/>
      <c r="WFX352" s="12"/>
      <c r="WFY352" s="7"/>
      <c r="WFZ352" s="7"/>
      <c r="WGA352" s="7"/>
      <c r="WGB352" s="7"/>
      <c r="WGC352" s="14"/>
      <c r="WGD352" s="10"/>
      <c r="WGE352" s="133"/>
      <c r="WGF352" s="108"/>
      <c r="WGG352" s="19"/>
      <c r="WGH352" s="19"/>
      <c r="WGI352" s="25"/>
      <c r="WGJ352" s="19"/>
      <c r="WGK352" s="12"/>
      <c r="WGL352" s="7"/>
      <c r="WGM352" s="7"/>
      <c r="WGN352" s="7"/>
      <c r="WGO352" s="7"/>
      <c r="WGP352" s="14"/>
      <c r="WGQ352" s="10"/>
      <c r="WGR352" s="133"/>
      <c r="WGS352" s="108"/>
      <c r="WGT352" s="19"/>
      <c r="WGU352" s="19"/>
      <c r="WGV352" s="25"/>
      <c r="WGW352" s="19"/>
      <c r="WGX352" s="12"/>
      <c r="WGY352" s="7"/>
      <c r="WGZ352" s="7"/>
      <c r="WHA352" s="7"/>
      <c r="WHB352" s="7"/>
      <c r="WHC352" s="14"/>
      <c r="WHD352" s="10"/>
      <c r="WHE352" s="133"/>
      <c r="WHF352" s="108"/>
      <c r="WHG352" s="19"/>
      <c r="WHH352" s="19"/>
      <c r="WHI352" s="25"/>
      <c r="WHJ352" s="19"/>
      <c r="WHK352" s="12"/>
      <c r="WHL352" s="7"/>
      <c r="WHM352" s="7"/>
      <c r="WHN352" s="7"/>
      <c r="WHO352" s="7"/>
      <c r="WHP352" s="14"/>
      <c r="WHQ352" s="10"/>
      <c r="WHR352" s="133"/>
      <c r="WHS352" s="108"/>
      <c r="WHT352" s="19"/>
      <c r="WHU352" s="19"/>
      <c r="WHV352" s="25"/>
      <c r="WHW352" s="19"/>
      <c r="WHX352" s="12"/>
      <c r="WHY352" s="7"/>
      <c r="WHZ352" s="7"/>
      <c r="WIA352" s="7"/>
      <c r="WIB352" s="7"/>
      <c r="WIC352" s="14"/>
      <c r="WID352" s="10"/>
      <c r="WIE352" s="133"/>
      <c r="WIF352" s="108"/>
      <c r="WIG352" s="19"/>
      <c r="WIH352" s="19"/>
      <c r="WII352" s="25"/>
      <c r="WIJ352" s="19"/>
      <c r="WIK352" s="12"/>
      <c r="WIL352" s="7"/>
      <c r="WIM352" s="7"/>
      <c r="WIN352" s="7"/>
      <c r="WIO352" s="7"/>
      <c r="WIP352" s="14"/>
      <c r="WIQ352" s="10"/>
      <c r="WIR352" s="133"/>
      <c r="WIS352" s="108"/>
      <c r="WIT352" s="19"/>
      <c r="WIU352" s="19"/>
      <c r="WIV352" s="25"/>
      <c r="WIW352" s="19"/>
      <c r="WIX352" s="12"/>
      <c r="WIY352" s="7"/>
      <c r="WIZ352" s="7"/>
      <c r="WJA352" s="7"/>
      <c r="WJB352" s="7"/>
      <c r="WJC352" s="14"/>
      <c r="WJD352" s="10"/>
      <c r="WJE352" s="133"/>
      <c r="WJF352" s="108"/>
      <c r="WJG352" s="19"/>
      <c r="WJH352" s="19"/>
      <c r="WJI352" s="25"/>
      <c r="WJJ352" s="19"/>
      <c r="WJK352" s="12"/>
      <c r="WJL352" s="7"/>
      <c r="WJM352" s="7"/>
      <c r="WJN352" s="7"/>
      <c r="WJO352" s="7"/>
      <c r="WJP352" s="14"/>
      <c r="WJQ352" s="10"/>
      <c r="WJR352" s="133"/>
      <c r="WJS352" s="108"/>
      <c r="WJT352" s="19"/>
      <c r="WJU352" s="19"/>
      <c r="WJV352" s="25"/>
      <c r="WJW352" s="19"/>
      <c r="WJX352" s="12"/>
      <c r="WJY352" s="7"/>
      <c r="WJZ352" s="7"/>
      <c r="WKA352" s="7"/>
      <c r="WKB352" s="7"/>
      <c r="WKC352" s="14"/>
      <c r="WKD352" s="10"/>
      <c r="WKE352" s="133"/>
      <c r="WKF352" s="108"/>
      <c r="WKG352" s="19"/>
      <c r="WKH352" s="19"/>
      <c r="WKI352" s="25"/>
      <c r="WKJ352" s="19"/>
      <c r="WKK352" s="12"/>
      <c r="WKL352" s="7"/>
      <c r="WKM352" s="7"/>
      <c r="WKN352" s="7"/>
      <c r="WKO352" s="7"/>
      <c r="WKP352" s="14"/>
      <c r="WKQ352" s="10"/>
      <c r="WKR352" s="133"/>
      <c r="WKS352" s="108"/>
      <c r="WKT352" s="19"/>
      <c r="WKU352" s="19"/>
      <c r="WKV352" s="25"/>
      <c r="WKW352" s="19"/>
      <c r="WKX352" s="12"/>
      <c r="WKY352" s="7"/>
      <c r="WKZ352" s="7"/>
      <c r="WLA352" s="7"/>
      <c r="WLB352" s="7"/>
      <c r="WLC352" s="14"/>
      <c r="WLD352" s="10"/>
      <c r="WLE352" s="133"/>
      <c r="WLF352" s="108"/>
      <c r="WLG352" s="19"/>
      <c r="WLH352" s="19"/>
      <c r="WLI352" s="25"/>
      <c r="WLJ352" s="19"/>
      <c r="WLK352" s="12"/>
      <c r="WLL352" s="7"/>
      <c r="WLM352" s="7"/>
      <c r="WLN352" s="7"/>
      <c r="WLO352" s="7"/>
      <c r="WLP352" s="14"/>
      <c r="WLQ352" s="10"/>
      <c r="WLR352" s="133"/>
      <c r="WLS352" s="108"/>
      <c r="WLT352" s="19"/>
      <c r="WLU352" s="19"/>
      <c r="WLV352" s="25"/>
      <c r="WLW352" s="19"/>
      <c r="WLX352" s="12"/>
      <c r="WLY352" s="7"/>
      <c r="WLZ352" s="7"/>
      <c r="WMA352" s="7"/>
      <c r="WMB352" s="7"/>
      <c r="WMC352" s="14"/>
      <c r="WMD352" s="10"/>
      <c r="WME352" s="133"/>
      <c r="WMF352" s="108"/>
      <c r="WMG352" s="19"/>
      <c r="WMH352" s="19"/>
      <c r="WMI352" s="25"/>
      <c r="WMJ352" s="19"/>
      <c r="WMK352" s="12"/>
      <c r="WML352" s="7"/>
      <c r="WMM352" s="7"/>
      <c r="WMN352" s="7"/>
      <c r="WMO352" s="7"/>
      <c r="WMP352" s="14"/>
      <c r="WMQ352" s="10"/>
      <c r="WMR352" s="133"/>
      <c r="WMS352" s="108"/>
      <c r="WMT352" s="19"/>
      <c r="WMU352" s="19"/>
      <c r="WMV352" s="25"/>
      <c r="WMW352" s="19"/>
      <c r="WMX352" s="12"/>
      <c r="WMY352" s="7"/>
      <c r="WMZ352" s="7"/>
      <c r="WNA352" s="7"/>
      <c r="WNB352" s="7"/>
      <c r="WNC352" s="14"/>
      <c r="WND352" s="10"/>
      <c r="WNE352" s="133"/>
      <c r="WNF352" s="108"/>
      <c r="WNG352" s="19"/>
      <c r="WNH352" s="19"/>
      <c r="WNI352" s="25"/>
      <c r="WNJ352" s="19"/>
      <c r="WNK352" s="12"/>
      <c r="WNL352" s="7"/>
      <c r="WNM352" s="7"/>
      <c r="WNN352" s="7"/>
      <c r="WNO352" s="7"/>
      <c r="WNP352" s="14"/>
      <c r="WNQ352" s="10"/>
      <c r="WNR352" s="133"/>
      <c r="WNS352" s="108"/>
      <c r="WNT352" s="19"/>
      <c r="WNU352" s="19"/>
      <c r="WNV352" s="25"/>
      <c r="WNW352" s="19"/>
      <c r="WNX352" s="12"/>
      <c r="WNY352" s="7"/>
      <c r="WNZ352" s="7"/>
      <c r="WOA352" s="7"/>
      <c r="WOB352" s="7"/>
      <c r="WOC352" s="14"/>
      <c r="WOD352" s="10"/>
      <c r="WOE352" s="133"/>
      <c r="WOF352" s="108"/>
      <c r="WOG352" s="19"/>
      <c r="WOH352" s="19"/>
      <c r="WOI352" s="25"/>
      <c r="WOJ352" s="19"/>
      <c r="WOK352" s="12"/>
      <c r="WOL352" s="7"/>
      <c r="WOM352" s="7"/>
      <c r="WON352" s="7"/>
      <c r="WOO352" s="7"/>
      <c r="WOP352" s="14"/>
      <c r="WOQ352" s="10"/>
      <c r="WOR352" s="133"/>
      <c r="WOS352" s="108"/>
      <c r="WOT352" s="19"/>
      <c r="WOU352" s="19"/>
      <c r="WOV352" s="25"/>
      <c r="WOW352" s="19"/>
      <c r="WOX352" s="12"/>
      <c r="WOY352" s="7"/>
      <c r="WOZ352" s="7"/>
      <c r="WPA352" s="7"/>
      <c r="WPB352" s="7"/>
      <c r="WPC352" s="14"/>
      <c r="WPD352" s="10"/>
      <c r="WPE352" s="133"/>
      <c r="WPF352" s="108"/>
      <c r="WPG352" s="19"/>
      <c r="WPH352" s="19"/>
      <c r="WPI352" s="25"/>
      <c r="WPJ352" s="19"/>
      <c r="WPK352" s="12"/>
      <c r="WPL352" s="7"/>
      <c r="WPM352" s="7"/>
      <c r="WPN352" s="7"/>
      <c r="WPO352" s="7"/>
      <c r="WPP352" s="14"/>
      <c r="WPQ352" s="10"/>
      <c r="WPR352" s="133"/>
      <c r="WPS352" s="108"/>
      <c r="WPT352" s="19"/>
      <c r="WPU352" s="19"/>
      <c r="WPV352" s="25"/>
      <c r="WPW352" s="19"/>
      <c r="WPX352" s="12"/>
      <c r="WPY352" s="7"/>
      <c r="WPZ352" s="7"/>
      <c r="WQA352" s="7"/>
      <c r="WQB352" s="7"/>
      <c r="WQC352" s="14"/>
      <c r="WQD352" s="10"/>
      <c r="WQE352" s="133"/>
      <c r="WQF352" s="108"/>
      <c r="WQG352" s="19"/>
      <c r="WQH352" s="19"/>
      <c r="WQI352" s="25"/>
      <c r="WQJ352" s="19"/>
      <c r="WQK352" s="12"/>
      <c r="WQL352" s="7"/>
      <c r="WQM352" s="7"/>
      <c r="WQN352" s="7"/>
      <c r="WQO352" s="7"/>
      <c r="WQP352" s="14"/>
      <c r="WQQ352" s="10"/>
      <c r="WQR352" s="133"/>
      <c r="WQS352" s="108"/>
      <c r="WQT352" s="19"/>
      <c r="WQU352" s="19"/>
      <c r="WQV352" s="25"/>
      <c r="WQW352" s="19"/>
      <c r="WQX352" s="12"/>
      <c r="WQY352" s="7"/>
      <c r="WQZ352" s="7"/>
      <c r="WRA352" s="7"/>
      <c r="WRB352" s="7"/>
      <c r="WRC352" s="14"/>
      <c r="WRD352" s="10"/>
      <c r="WRE352" s="133"/>
      <c r="WRF352" s="108"/>
      <c r="WRG352" s="19"/>
      <c r="WRH352" s="19"/>
      <c r="WRI352" s="25"/>
      <c r="WRJ352" s="19"/>
      <c r="WRK352" s="12"/>
      <c r="WRL352" s="7"/>
      <c r="WRM352" s="7"/>
      <c r="WRN352" s="7"/>
      <c r="WRO352" s="7"/>
      <c r="WRP352" s="14"/>
      <c r="WRQ352" s="10"/>
      <c r="WRR352" s="133"/>
      <c r="WRS352" s="108"/>
      <c r="WRT352" s="19"/>
      <c r="WRU352" s="19"/>
      <c r="WRV352" s="25"/>
      <c r="WRW352" s="19"/>
      <c r="WRX352" s="12"/>
      <c r="WRY352" s="7"/>
      <c r="WRZ352" s="7"/>
      <c r="WSA352" s="7"/>
      <c r="WSB352" s="7"/>
      <c r="WSC352" s="14"/>
      <c r="WSD352" s="10"/>
      <c r="WSE352" s="133"/>
      <c r="WSF352" s="108"/>
      <c r="WSG352" s="19"/>
      <c r="WSH352" s="19"/>
      <c r="WSI352" s="25"/>
      <c r="WSJ352" s="19"/>
      <c r="WSK352" s="12"/>
      <c r="WSL352" s="7"/>
      <c r="WSM352" s="7"/>
      <c r="WSN352" s="7"/>
      <c r="WSO352" s="7"/>
      <c r="WSP352" s="14"/>
      <c r="WSQ352" s="10"/>
      <c r="WSR352" s="133"/>
      <c r="WSS352" s="108"/>
      <c r="WST352" s="19"/>
      <c r="WSU352" s="19"/>
      <c r="WSV352" s="25"/>
      <c r="WSW352" s="19"/>
      <c r="WSX352" s="12"/>
      <c r="WSY352" s="7"/>
      <c r="WSZ352" s="7"/>
      <c r="WTA352" s="7"/>
      <c r="WTB352" s="7"/>
      <c r="WTC352" s="14"/>
      <c r="WTD352" s="10"/>
      <c r="WTE352" s="133"/>
      <c r="WTF352" s="108"/>
      <c r="WTG352" s="19"/>
      <c r="WTH352" s="19"/>
      <c r="WTI352" s="25"/>
      <c r="WTJ352" s="19"/>
      <c r="WTK352" s="12"/>
      <c r="WTL352" s="7"/>
      <c r="WTM352" s="7"/>
      <c r="WTN352" s="7"/>
      <c r="WTO352" s="7"/>
      <c r="WTP352" s="14"/>
      <c r="WTQ352" s="10"/>
      <c r="WTR352" s="133"/>
      <c r="WTS352" s="108"/>
      <c r="WTT352" s="19"/>
      <c r="WTU352" s="19"/>
      <c r="WTV352" s="25"/>
      <c r="WTW352" s="19"/>
      <c r="WTX352" s="12"/>
      <c r="WTY352" s="7"/>
      <c r="WTZ352" s="7"/>
      <c r="WUA352" s="7"/>
      <c r="WUB352" s="7"/>
      <c r="WUC352" s="14"/>
      <c r="WUD352" s="10"/>
      <c r="WUE352" s="133"/>
      <c r="WUF352" s="108"/>
      <c r="WUG352" s="19"/>
      <c r="WUH352" s="19"/>
      <c r="WUI352" s="25"/>
      <c r="WUJ352" s="19"/>
      <c r="WUK352" s="12"/>
      <c r="WUL352" s="7"/>
      <c r="WUM352" s="7"/>
      <c r="WUN352" s="7"/>
      <c r="WUO352" s="7"/>
      <c r="WUP352" s="14"/>
      <c r="WUQ352" s="10"/>
      <c r="WUR352" s="133"/>
      <c r="WUS352" s="108"/>
      <c r="WUT352" s="19"/>
      <c r="WUU352" s="19"/>
      <c r="WUV352" s="25"/>
      <c r="WUW352" s="19"/>
      <c r="WUX352" s="12"/>
      <c r="WUY352" s="7"/>
      <c r="WUZ352" s="7"/>
      <c r="WVA352" s="7"/>
      <c r="WVB352" s="7"/>
      <c r="WVC352" s="14"/>
      <c r="WVD352" s="10"/>
      <c r="WVE352" s="133"/>
      <c r="WVF352" s="108"/>
      <c r="WVG352" s="19"/>
      <c r="WVH352" s="19"/>
      <c r="WVI352" s="25"/>
      <c r="WVJ352" s="19"/>
      <c r="WVK352" s="12"/>
      <c r="WVL352" s="7"/>
      <c r="WVM352" s="7"/>
      <c r="WVN352" s="7"/>
      <c r="WVO352" s="7"/>
      <c r="WVP352" s="14"/>
      <c r="WVQ352" s="10"/>
      <c r="WVR352" s="133"/>
      <c r="WVS352" s="108"/>
      <c r="WVT352" s="19"/>
      <c r="WVU352" s="19"/>
      <c r="WVV352" s="25"/>
      <c r="WVW352" s="19"/>
      <c r="WVX352" s="12"/>
      <c r="WVY352" s="7"/>
      <c r="WVZ352" s="7"/>
      <c r="WWA352" s="7"/>
      <c r="WWB352" s="7"/>
      <c r="WWC352" s="14"/>
      <c r="WWD352" s="10"/>
      <c r="WWE352" s="133"/>
      <c r="WWF352" s="108"/>
      <c r="WWG352" s="19"/>
      <c r="WWH352" s="19"/>
      <c r="WWI352" s="25"/>
      <c r="WWJ352" s="19"/>
      <c r="WWK352" s="12"/>
      <c r="WWL352" s="7"/>
      <c r="WWM352" s="7"/>
      <c r="WWN352" s="7"/>
      <c r="WWO352" s="7"/>
      <c r="WWP352" s="14"/>
      <c r="WWQ352" s="10"/>
      <c r="WWR352" s="133"/>
      <c r="WWS352" s="108"/>
      <c r="WWT352" s="19"/>
      <c r="WWU352" s="19"/>
      <c r="WWV352" s="25"/>
      <c r="WWW352" s="19"/>
      <c r="WWX352" s="12"/>
      <c r="WWY352" s="7"/>
      <c r="WWZ352" s="7"/>
      <c r="WXA352" s="7"/>
      <c r="WXB352" s="7"/>
      <c r="WXC352" s="14"/>
      <c r="WXD352" s="10"/>
      <c r="WXE352" s="133"/>
      <c r="WXF352" s="108"/>
      <c r="WXG352" s="19"/>
      <c r="WXH352" s="19"/>
      <c r="WXI352" s="25"/>
      <c r="WXJ352" s="19"/>
      <c r="WXK352" s="12"/>
      <c r="WXL352" s="7"/>
      <c r="WXM352" s="7"/>
      <c r="WXN352" s="7"/>
      <c r="WXO352" s="7"/>
      <c r="WXP352" s="14"/>
      <c r="WXQ352" s="10"/>
      <c r="WXR352" s="133"/>
      <c r="WXS352" s="108"/>
      <c r="WXT352" s="19"/>
      <c r="WXU352" s="19"/>
      <c r="WXV352" s="25"/>
      <c r="WXW352" s="19"/>
      <c r="WXX352" s="12"/>
      <c r="WXY352" s="7"/>
      <c r="WXZ352" s="7"/>
      <c r="WYA352" s="7"/>
      <c r="WYB352" s="7"/>
      <c r="WYC352" s="14"/>
      <c r="WYD352" s="10"/>
      <c r="WYE352" s="133"/>
      <c r="WYF352" s="108"/>
      <c r="WYG352" s="19"/>
      <c r="WYH352" s="19"/>
      <c r="WYI352" s="25"/>
      <c r="WYJ352" s="19"/>
      <c r="WYK352" s="12"/>
      <c r="WYL352" s="7"/>
      <c r="WYM352" s="7"/>
      <c r="WYN352" s="7"/>
      <c r="WYO352" s="7"/>
      <c r="WYP352" s="14"/>
      <c r="WYQ352" s="10"/>
      <c r="WYR352" s="133"/>
      <c r="WYS352" s="108"/>
      <c r="WYT352" s="19"/>
      <c r="WYU352" s="19"/>
      <c r="WYV352" s="25"/>
      <c r="WYW352" s="19"/>
      <c r="WYX352" s="12"/>
      <c r="WYY352" s="7"/>
      <c r="WYZ352" s="7"/>
      <c r="WZA352" s="7"/>
      <c r="WZB352" s="7"/>
      <c r="WZC352" s="14"/>
      <c r="WZD352" s="10"/>
      <c r="WZE352" s="133"/>
      <c r="WZF352" s="108"/>
      <c r="WZG352" s="19"/>
      <c r="WZH352" s="19"/>
      <c r="WZI352" s="25"/>
      <c r="WZJ352" s="19"/>
      <c r="WZK352" s="12"/>
      <c r="WZL352" s="7"/>
      <c r="WZM352" s="7"/>
      <c r="WZN352" s="7"/>
      <c r="WZO352" s="7"/>
      <c r="WZP352" s="14"/>
      <c r="WZQ352" s="10"/>
      <c r="WZR352" s="133"/>
      <c r="WZS352" s="108"/>
      <c r="WZT352" s="19"/>
      <c r="WZU352" s="19"/>
      <c r="WZV352" s="25"/>
      <c r="WZW352" s="19"/>
      <c r="WZX352" s="12"/>
      <c r="WZY352" s="7"/>
      <c r="WZZ352" s="7"/>
      <c r="XAA352" s="7"/>
      <c r="XAB352" s="7"/>
      <c r="XAC352" s="14"/>
      <c r="XAD352" s="10"/>
      <c r="XAE352" s="133"/>
      <c r="XAF352" s="108"/>
      <c r="XAG352" s="19"/>
      <c r="XAH352" s="19"/>
      <c r="XAI352" s="25"/>
      <c r="XAJ352" s="19"/>
      <c r="XAK352" s="12"/>
      <c r="XAL352" s="7"/>
      <c r="XAM352" s="7"/>
      <c r="XAN352" s="7"/>
      <c r="XAO352" s="7"/>
      <c r="XAP352" s="14"/>
      <c r="XAQ352" s="10"/>
      <c r="XAR352" s="133"/>
      <c r="XAS352" s="108"/>
      <c r="XAT352" s="19"/>
      <c r="XAU352" s="19"/>
      <c r="XAV352" s="25"/>
      <c r="XAW352" s="19"/>
      <c r="XAX352" s="12"/>
      <c r="XAY352" s="7"/>
      <c r="XAZ352" s="7"/>
      <c r="XBA352" s="7"/>
      <c r="XBB352" s="7"/>
      <c r="XBC352" s="14"/>
      <c r="XBD352" s="10"/>
      <c r="XBE352" s="133"/>
      <c r="XBF352" s="108"/>
      <c r="XBG352" s="19"/>
      <c r="XBH352" s="19"/>
      <c r="XBI352" s="25"/>
      <c r="XBJ352" s="19"/>
      <c r="XBK352" s="12"/>
      <c r="XBL352" s="7"/>
      <c r="XBM352" s="7"/>
      <c r="XBN352" s="7"/>
      <c r="XBO352" s="7"/>
      <c r="XBP352" s="14"/>
      <c r="XBQ352" s="10"/>
      <c r="XBR352" s="133"/>
      <c r="XBS352" s="108"/>
      <c r="XBT352" s="19"/>
      <c r="XBU352" s="19"/>
      <c r="XBV352" s="25"/>
      <c r="XBW352" s="19"/>
      <c r="XBX352" s="12"/>
      <c r="XBY352" s="7"/>
      <c r="XBZ352" s="7"/>
      <c r="XCA352" s="7"/>
      <c r="XCB352" s="7"/>
      <c r="XCC352" s="14"/>
      <c r="XCD352" s="10"/>
      <c r="XCE352" s="133"/>
      <c r="XCF352" s="108"/>
      <c r="XCG352" s="19"/>
      <c r="XCH352" s="19"/>
      <c r="XCI352" s="25"/>
      <c r="XCJ352" s="19"/>
      <c r="XCK352" s="12"/>
      <c r="XCL352" s="7"/>
      <c r="XCM352" s="7"/>
      <c r="XCN352" s="7"/>
      <c r="XCO352" s="7"/>
      <c r="XCP352" s="14"/>
      <c r="XCQ352" s="10"/>
      <c r="XCR352" s="133"/>
      <c r="XCS352" s="108"/>
      <c r="XCT352" s="19"/>
      <c r="XCU352" s="19"/>
      <c r="XCV352" s="25"/>
      <c r="XCW352" s="19"/>
      <c r="XCX352" s="12"/>
      <c r="XCY352" s="7"/>
      <c r="XCZ352" s="7"/>
      <c r="XDA352" s="7"/>
      <c r="XDB352" s="7"/>
      <c r="XDC352" s="14"/>
      <c r="XDD352" s="10"/>
      <c r="XDE352" s="133"/>
      <c r="XDF352" s="108"/>
      <c r="XDG352" s="19"/>
      <c r="XDH352" s="19"/>
      <c r="XDI352" s="25"/>
      <c r="XDJ352" s="19"/>
      <c r="XDK352" s="12"/>
      <c r="XDL352" s="7"/>
      <c r="XDM352" s="7"/>
      <c r="XDN352" s="7"/>
      <c r="XDO352" s="7"/>
      <c r="XDP352" s="14"/>
      <c r="XDQ352" s="10"/>
      <c r="XDR352" s="133"/>
      <c r="XDS352" s="108"/>
      <c r="XDT352" s="19"/>
      <c r="XDU352" s="19"/>
      <c r="XDV352" s="25"/>
      <c r="XDW352" s="19"/>
      <c r="XDX352" s="12"/>
      <c r="XDY352" s="7"/>
      <c r="XDZ352" s="7"/>
      <c r="XEA352" s="7"/>
      <c r="XEB352" s="7"/>
      <c r="XEC352" s="14"/>
      <c r="XED352" s="10"/>
      <c r="XEE352" s="133"/>
      <c r="XEF352" s="108"/>
      <c r="XEG352" s="19"/>
      <c r="XEH352" s="19"/>
      <c r="XEI352" s="25"/>
      <c r="XEJ352" s="19"/>
      <c r="XEK352" s="12"/>
      <c r="XEL352" s="7"/>
      <c r="XEM352" s="7"/>
      <c r="XEN352" s="7"/>
      <c r="XEO352" s="7"/>
      <c r="XEP352" s="14"/>
      <c r="XEQ352" s="10"/>
      <c r="XER352" s="133"/>
      <c r="XES352" s="108"/>
      <c r="XET352" s="19"/>
      <c r="XEU352" s="19"/>
      <c r="XEV352" s="25"/>
      <c r="XEW352" s="19"/>
      <c r="XEX352" s="12"/>
      <c r="XEY352" s="7"/>
      <c r="XEZ352" s="7"/>
      <c r="XFA352" s="7"/>
      <c r="XFB352" s="7"/>
      <c r="XFC352" s="14"/>
      <c r="XFD352" s="10"/>
    </row>
    <row r="353" spans="1:16" hidden="1">
      <c r="A353" s="7"/>
      <c r="B353" s="7"/>
      <c r="C353" s="14"/>
      <c r="D353" s="10"/>
      <c r="E353" s="133"/>
      <c r="F353" s="108"/>
      <c r="G353" s="19"/>
      <c r="H353" s="19"/>
      <c r="I353" s="11"/>
      <c r="J353" s="19"/>
      <c r="K353" s="12"/>
      <c r="L353" s="7"/>
      <c r="M353" s="7"/>
      <c r="N353" s="171"/>
    </row>
    <row r="354" spans="1:16" ht="33.75" hidden="1">
      <c r="A354" s="7" t="s">
        <v>273</v>
      </c>
      <c r="B354" s="7" t="s">
        <v>7</v>
      </c>
      <c r="C354" s="14" t="s">
        <v>43</v>
      </c>
      <c r="D354" s="10">
        <f>D351</f>
        <v>10</v>
      </c>
      <c r="E354" s="133">
        <f>IF(D351=D350,IF(AND(B354=Данные!$B$7,NOT(ISBLANK(C354)),OR(A354=$A$2,A354=Данные!$C$9)),E351+1,E351),IF(AND(B354=Данные!$B$7,NOT(ISBLANK(C354)),OR(A354=$A$2,A354=Данные!$C$9)),1,0))</f>
        <v>0</v>
      </c>
      <c r="F354" s="108" t="str">
        <f>IF(D354=D351,IF(ISBLANK(G354),"",CONCATENATE(D354,".",E354)),D354)</f>
        <v>10.0</v>
      </c>
      <c r="G354" s="19" t="s">
        <v>160</v>
      </c>
      <c r="H354" s="19" t="s">
        <v>22</v>
      </c>
      <c r="I354" s="11"/>
      <c r="J354" s="19" t="s">
        <v>171</v>
      </c>
      <c r="K354" s="18"/>
      <c r="L354" s="7"/>
      <c r="M354" s="7"/>
    </row>
    <row r="355" spans="1:16" hidden="1">
      <c r="A355" s="82" t="str">
        <f t="shared" ref="A355:B357" si="78">A354</f>
        <v>Услуги</v>
      </c>
      <c r="B355" s="82" t="str">
        <f t="shared" si="78"/>
        <v>Нет</v>
      </c>
      <c r="C355" s="13"/>
      <c r="D355" s="8">
        <f t="shared" si="77"/>
        <v>10</v>
      </c>
      <c r="E355" s="133">
        <f>IF(D354=D351,IF(AND(B355=Данные!$B$7,NOT(ISBLANK(C355)),OR(A355=$A$2,A355=Данные!$C$9)),E354+1,E354),IF(AND(B355=Данные!$B$7,NOT(ISBLANK(C355)),OR(A355=$A$2,A355=Данные!$C$9)),1,0))</f>
        <v>0</v>
      </c>
      <c r="F355" s="108" t="str">
        <f t="shared" si="70"/>
        <v/>
      </c>
      <c r="G355" s="7"/>
      <c r="H355" s="7"/>
      <c r="I355" s="133"/>
      <c r="J355" s="15" t="s">
        <v>161</v>
      </c>
      <c r="K355" s="15" t="s">
        <v>161</v>
      </c>
      <c r="L355" s="7"/>
      <c r="M355" s="7"/>
    </row>
    <row r="356" spans="1:16" ht="33.75" hidden="1">
      <c r="A356" s="82" t="str">
        <f t="shared" si="78"/>
        <v>Услуги</v>
      </c>
      <c r="B356" s="82" t="str">
        <f t="shared" si="78"/>
        <v>Нет</v>
      </c>
      <c r="C356" s="13"/>
      <c r="D356" s="8">
        <f t="shared" si="77"/>
        <v>10</v>
      </c>
      <c r="E356" s="133">
        <f>IF(D355=D354,IF(AND(B356=Данные!$B$7,NOT(ISBLANK(C356)),OR(A356=$A$2,A356=Данные!$C$9)),E355+1,E355),IF(AND(B356=Данные!$B$7,NOT(ISBLANK(C356)),OR(A356=$A$2,A356=Данные!$C$9)),1,0))</f>
        <v>0</v>
      </c>
      <c r="F356" s="108" t="str">
        <f t="shared" si="70"/>
        <v/>
      </c>
      <c r="G356" s="7"/>
      <c r="H356" s="7"/>
      <c r="I356" s="133"/>
      <c r="J356" s="15" t="s">
        <v>162</v>
      </c>
      <c r="K356" s="15" t="s">
        <v>162</v>
      </c>
      <c r="L356" s="7"/>
      <c r="M356" s="7"/>
    </row>
    <row r="357" spans="1:16" ht="33.75" hidden="1">
      <c r="A357" s="82" t="str">
        <f t="shared" si="78"/>
        <v>Услуги</v>
      </c>
      <c r="B357" s="82" t="str">
        <f t="shared" si="78"/>
        <v>Нет</v>
      </c>
      <c r="C357" s="13"/>
      <c r="D357" s="8">
        <f>D355</f>
        <v>10</v>
      </c>
      <c r="E357" s="133">
        <f>IF(D356=D355,IF(AND(B357=Данные!$B$7,NOT(ISBLANK(C357)),OR(A357=$A$2,A357=Данные!$C$9)),E356+1,E356),IF(AND(B357=Данные!$B$7,NOT(ISBLANK(C357)),OR(A357=$A$2,A357=Данные!$C$9)),1,0))</f>
        <v>0</v>
      </c>
      <c r="F357" s="108" t="str">
        <f t="shared" si="70"/>
        <v/>
      </c>
      <c r="G357" s="7"/>
      <c r="H357" s="7"/>
      <c r="I357" s="133"/>
      <c r="J357" s="15" t="s">
        <v>163</v>
      </c>
      <c r="K357" s="15" t="s">
        <v>163</v>
      </c>
      <c r="L357" s="7"/>
      <c r="M357" s="7"/>
    </row>
    <row r="358" spans="1:16" ht="33.75">
      <c r="A358" s="7" t="s">
        <v>273</v>
      </c>
      <c r="B358" s="7" t="s">
        <v>6</v>
      </c>
      <c r="C358" s="14" t="s">
        <v>43</v>
      </c>
      <c r="D358" s="10">
        <v>9</v>
      </c>
      <c r="E358" s="133">
        <v>5</v>
      </c>
      <c r="F358" s="108" t="str">
        <f>CONCATENATE(D358,".",E358)</f>
        <v>9.5</v>
      </c>
      <c r="G358" s="19" t="s">
        <v>287</v>
      </c>
      <c r="H358" s="19" t="s">
        <v>22</v>
      </c>
      <c r="I358" s="11"/>
      <c r="J358" s="19" t="s">
        <v>28</v>
      </c>
      <c r="K358" s="12"/>
      <c r="L358" s="7"/>
      <c r="M358" s="7"/>
    </row>
    <row r="359" spans="1:16">
      <c r="A359" s="82" t="str">
        <f>A358</f>
        <v>Услуги</v>
      </c>
      <c r="B359" s="82" t="str">
        <f>B358</f>
        <v>Да</v>
      </c>
      <c r="C359" s="13"/>
      <c r="D359" s="8">
        <f t="shared" ref="D359:D362" si="79">D358</f>
        <v>9</v>
      </c>
      <c r="E359" s="133">
        <f>IF(D358=D357,IF(AND(B359=Данные!$B$7,NOT(ISBLANK(C359)),OR(A359=$A$2,A359=Данные!$C$9)),E358+1,E358),IF(AND(B359=Данные!$B$7,NOT(ISBLANK(C359)),OR(A359=$A$2,A359=Данные!$C$9)),1,0))</f>
        <v>0</v>
      </c>
      <c r="F359" s="108" t="str">
        <f t="shared" si="70"/>
        <v/>
      </c>
      <c r="G359" s="7"/>
      <c r="H359" s="7"/>
      <c r="I359" s="133"/>
      <c r="J359" s="15" t="s">
        <v>6</v>
      </c>
      <c r="K359" s="15" t="s">
        <v>6</v>
      </c>
      <c r="L359" s="7"/>
      <c r="M359" s="7"/>
    </row>
    <row r="360" spans="1:16">
      <c r="A360" s="82" t="str">
        <f>A359</f>
        <v>Услуги</v>
      </c>
      <c r="B360" s="82" t="str">
        <f>B359</f>
        <v>Да</v>
      </c>
      <c r="C360" s="13"/>
      <c r="D360" s="8">
        <f t="shared" si="79"/>
        <v>9</v>
      </c>
      <c r="E360" s="133">
        <f>IF(D359=D358,IF(AND(B360=Данные!$B$7,NOT(ISBLANK(C360)),OR(A360=$A$2,A360=Данные!$C$9)),E359+1,E359),IF(AND(B360=Данные!$B$7,NOT(ISBLANK(C360)),OR(A360=$A$2,A360=Данные!$C$9)),1,0))</f>
        <v>0</v>
      </c>
      <c r="F360" s="108" t="str">
        <f t="shared" si="70"/>
        <v/>
      </c>
      <c r="G360" s="7"/>
      <c r="H360" s="7"/>
      <c r="I360" s="133"/>
      <c r="J360" s="15" t="s">
        <v>7</v>
      </c>
      <c r="K360" s="15" t="s">
        <v>7</v>
      </c>
      <c r="L360" s="7"/>
      <c r="M360" s="7"/>
    </row>
    <row r="361" spans="1:16" ht="33.75" hidden="1">
      <c r="A361" s="7" t="s">
        <v>157</v>
      </c>
      <c r="B361" s="7" t="s">
        <v>7</v>
      </c>
      <c r="C361" s="14" t="s">
        <v>43</v>
      </c>
      <c r="D361" s="10">
        <f t="shared" si="79"/>
        <v>9</v>
      </c>
      <c r="E361" s="133">
        <f>IF(D360=D359,IF(AND(B361=Данные!$B$7,NOT(ISBLANK(C361)),OR(A361=$A$2,A361=Данные!$C$9)),E360+1,E360),IF(AND(B361=Данные!$B$7,NOT(ISBLANK(C361)),OR(A361=$A$2,A361=Данные!$C$9)),1,0))</f>
        <v>0</v>
      </c>
      <c r="F361" s="108" t="str">
        <f t="shared" si="70"/>
        <v>9.0</v>
      </c>
      <c r="G361" s="19" t="s">
        <v>164</v>
      </c>
      <c r="H361" s="19" t="s">
        <v>22</v>
      </c>
      <c r="I361" s="11"/>
      <c r="J361" s="19" t="s">
        <v>234</v>
      </c>
      <c r="K361" s="12"/>
      <c r="L361" s="7"/>
      <c r="M361" s="7"/>
      <c r="P361" s="160"/>
    </row>
    <row r="362" spans="1:16" ht="33.75" hidden="1">
      <c r="A362" s="7" t="s">
        <v>156</v>
      </c>
      <c r="B362" s="7" t="s">
        <v>7</v>
      </c>
      <c r="C362" s="14" t="s">
        <v>43</v>
      </c>
      <c r="D362" s="10">
        <f t="shared" si="79"/>
        <v>9</v>
      </c>
      <c r="E362" s="133">
        <f>IF(D361=D360,IF(AND(B362=Данные!$B$7,NOT(ISBLANK(C362)),OR(A362=$A$2,A362=Данные!$C$9)),E361+1,E361),IF(AND(B362=Данные!$B$7,NOT(ISBLANK(C362)),OR(A362=$A$2,A362=Данные!$C$9)),1,0))</f>
        <v>0</v>
      </c>
      <c r="F362" s="108" t="str">
        <f t="shared" si="70"/>
        <v>9.0</v>
      </c>
      <c r="G362" s="19" t="s">
        <v>230</v>
      </c>
      <c r="H362" s="19" t="s">
        <v>22</v>
      </c>
      <c r="I362" s="11" t="s">
        <v>148</v>
      </c>
      <c r="J362" s="19" t="s">
        <v>28</v>
      </c>
      <c r="K362" s="12"/>
      <c r="L362" s="7"/>
      <c r="M362" s="7"/>
      <c r="P362" s="159"/>
    </row>
    <row r="363" spans="1:16" hidden="1">
      <c r="A363" s="155" t="s">
        <v>157</v>
      </c>
      <c r="B363" s="7"/>
      <c r="C363" s="108"/>
      <c r="D363" s="9">
        <f>D351+1</f>
        <v>11</v>
      </c>
      <c r="E363" s="133">
        <f>IF(D362=D361,IF(AND(B363=Данные!$B$7,NOT(ISBLANK(C363)),OR(A363=$A$2,A363=Данные!$C$9)),E362+1,E362),IF(AND(B363=Данные!$B$7,NOT(ISBLANK(C363)),OR(A363=$A$2,A363=Данные!$C$9)),1,0))</f>
        <v>0</v>
      </c>
      <c r="F363" s="108">
        <f t="shared" si="70"/>
        <v>11</v>
      </c>
      <c r="G363" s="16" t="s">
        <v>74</v>
      </c>
      <c r="H363" s="16"/>
      <c r="I363" s="16"/>
      <c r="J363" s="16"/>
      <c r="K363" s="108"/>
      <c r="L363" s="7"/>
      <c r="M363" s="7"/>
    </row>
    <row r="364" spans="1:16" ht="30" hidden="1" customHeight="1">
      <c r="A364" s="7" t="s">
        <v>157</v>
      </c>
      <c r="B364" s="7" t="s">
        <v>7</v>
      </c>
      <c r="C364" s="14" t="s">
        <v>43</v>
      </c>
      <c r="D364" s="10">
        <f t="shared" si="72"/>
        <v>11</v>
      </c>
      <c r="E364" s="133">
        <f>IF(D363=D362,IF(AND(B364=Данные!$B$7,NOT(ISBLANK(C364)),OR(A364=$A$2,A364=Данные!$C$9)),E363+1,E363),IF(AND(B364=Данные!$B$7,NOT(ISBLANK(C364)),OR(A364=$A$2,A364=Данные!$C$9)),1,0))</f>
        <v>0</v>
      </c>
      <c r="F364" s="108" t="str">
        <f t="shared" si="70"/>
        <v>11.0</v>
      </c>
      <c r="G364" s="19" t="s">
        <v>76</v>
      </c>
      <c r="H364" s="19"/>
      <c r="I364" s="11" t="s">
        <v>251</v>
      </c>
      <c r="J364" s="19"/>
      <c r="K364" s="18"/>
      <c r="L364" s="7"/>
      <c r="M364" s="7"/>
    </row>
    <row r="365" spans="1:16" ht="13.9" hidden="1" customHeight="1">
      <c r="A365" s="82" t="str">
        <f t="shared" ref="A365:B367" si="80">A364</f>
        <v>общее</v>
      </c>
      <c r="B365" s="82" t="str">
        <f t="shared" si="80"/>
        <v>Нет</v>
      </c>
      <c r="C365" s="13"/>
      <c r="D365" s="10">
        <f t="shared" si="72"/>
        <v>11</v>
      </c>
      <c r="E365" s="133">
        <f>IF(D364=D363,IF(AND(B365=Данные!$B$7,NOT(ISBLANK(C365)),OR(A365=$A$2,A365=Данные!$C$9)),E364+1,E364),IF(AND(B365=Данные!$B$7,NOT(ISBLANK(C365)),OR(A365=$A$2,A365=Данные!$C$9)),1,0))</f>
        <v>0</v>
      </c>
      <c r="F365" s="108" t="str">
        <f t="shared" ref="F365" si="81">IF(D365=D364,IF(ISBLANK(G365),"",CONCATENATE(D365,".",E365)),D365)</f>
        <v/>
      </c>
      <c r="G365" s="7"/>
      <c r="H365" s="15"/>
      <c r="I365" s="20"/>
      <c r="J365" s="7"/>
      <c r="K365" s="15" t="s">
        <v>75</v>
      </c>
      <c r="L365" s="7"/>
      <c r="M365" s="7"/>
    </row>
    <row r="366" spans="1:16" ht="13.9" hidden="1" customHeight="1">
      <c r="A366" s="82" t="str">
        <f t="shared" si="80"/>
        <v>общее</v>
      </c>
      <c r="B366" s="82" t="str">
        <f t="shared" si="80"/>
        <v>Нет</v>
      </c>
      <c r="C366" s="13"/>
      <c r="D366" s="10">
        <f t="shared" si="72"/>
        <v>11</v>
      </c>
      <c r="E366" s="133">
        <f>IF(D365=D364,IF(AND(B366=Данные!$B$7,NOT(ISBLANK(C366)),OR(A366=$A$2,A366=Данные!$C$9)),E365+1,E365),IF(AND(B366=Данные!$B$7,NOT(ISBLANK(C366)),OR(A366=$A$2,A366=Данные!$C$9)),1,0))</f>
        <v>0</v>
      </c>
      <c r="F366" s="14"/>
      <c r="G366" s="7"/>
      <c r="H366" s="15"/>
      <c r="I366" s="20"/>
      <c r="J366" s="7"/>
      <c r="K366" s="15" t="s">
        <v>77</v>
      </c>
      <c r="L366" s="7"/>
      <c r="M366" s="7"/>
    </row>
    <row r="367" spans="1:16" ht="45" hidden="1">
      <c r="A367" s="82" t="str">
        <f t="shared" si="80"/>
        <v>общее</v>
      </c>
      <c r="B367" s="82" t="str">
        <f t="shared" si="80"/>
        <v>Нет</v>
      </c>
      <c r="C367" s="13"/>
      <c r="D367" s="10">
        <f t="shared" si="72"/>
        <v>11</v>
      </c>
      <c r="E367" s="133">
        <f>IF(D366=D365,IF(AND(B367=Данные!$B$7,NOT(ISBLANK(C367)),OR(A367=$A$2,A367=Данные!$C$9)),E366+1,E366),IF(AND(B367=Данные!$B$7,NOT(ISBLANK(C367)),OR(A367=$A$2,A367=Данные!$C$9)),1,0))</f>
        <v>0</v>
      </c>
      <c r="F367" s="14"/>
      <c r="G367" s="7"/>
      <c r="H367" s="15"/>
      <c r="I367" s="20"/>
      <c r="J367" s="7"/>
      <c r="K367" s="15" t="s">
        <v>78</v>
      </c>
      <c r="L367" s="7"/>
      <c r="M367" s="7"/>
    </row>
    <row r="368" spans="1:16" hidden="1">
      <c r="A368" s="155" t="s">
        <v>157</v>
      </c>
      <c r="B368" s="7"/>
      <c r="C368" s="108"/>
      <c r="D368" s="9">
        <f>D367+1</f>
        <v>12</v>
      </c>
      <c r="E368" s="133">
        <f>IF(D367=D366,IF(AND(B368=Данные!$B$7,NOT(ISBLANK(C368)),OR(A368=$A$2,A368=Данные!$C$9)),E367+1,E367),IF(AND(B368=Данные!$B$7,NOT(ISBLANK(C368)),OR(A368=$A$2,A368=Данные!$C$9)),1,0))</f>
        <v>0</v>
      </c>
      <c r="F368" s="16">
        <f>IF(D368=D367,IF(ISBLANK(G368),"",CONCATENATE(D368,".",E368)),D368)</f>
        <v>12</v>
      </c>
      <c r="G368" s="16" t="s">
        <v>150</v>
      </c>
      <c r="H368" s="16"/>
      <c r="I368" s="16"/>
      <c r="J368" s="16"/>
      <c r="K368" s="108"/>
      <c r="L368" s="7"/>
    </row>
    <row r="369" spans="1:12" hidden="1">
      <c r="A369" s="7" t="s">
        <v>157</v>
      </c>
      <c r="B369" s="7" t="s">
        <v>7</v>
      </c>
      <c r="C369" s="14" t="s">
        <v>42</v>
      </c>
      <c r="D369" s="10">
        <f>D368</f>
        <v>12</v>
      </c>
      <c r="E369" s="133">
        <f>IF(D368=D367,IF(AND(B369=Данные!$B$7,NOT(ISBLANK(C369)),OR(A369=$A$2,A369=Данные!$C$9)),E368+1,E368),IF(AND(B369=Данные!$B$7,NOT(ISBLANK(C369)),OR(A369=$A$2,A369=Данные!$C$9)),1,0))</f>
        <v>0</v>
      </c>
      <c r="F369" s="26" t="str">
        <f>IF(D369=D368,IF(ISBLANK(G369),"",CONCATENATE(D369,".",E369)),D369)</f>
        <v>12.0</v>
      </c>
      <c r="G369" s="19" t="s">
        <v>149</v>
      </c>
      <c r="H369" s="19"/>
      <c r="I369" s="11" t="s">
        <v>154</v>
      </c>
      <c r="J369" s="19"/>
      <c r="K369" s="18"/>
      <c r="L369" s="7"/>
    </row>
    <row r="370" spans="1:12" ht="22.5" hidden="1">
      <c r="A370" s="82" t="str">
        <f t="shared" ref="A370:B372" si="82">A369</f>
        <v>общее</v>
      </c>
      <c r="B370" s="82" t="str">
        <f t="shared" si="82"/>
        <v>Нет</v>
      </c>
      <c r="C370" s="13"/>
      <c r="D370" s="10">
        <f>D369</f>
        <v>12</v>
      </c>
      <c r="E370" s="133">
        <f>IF(D369=D368,IF(AND(B370=Данные!$B$7,NOT(ISBLANK(C370)),OR(A370=$A$2,A370=Данные!$C$9)),E369+1,E369),IF(AND(B370=Данные!$B$7,NOT(ISBLANK(C370)),OR(A370=$A$2,A370=Данные!$C$9)),1,0))</f>
        <v>0</v>
      </c>
      <c r="F370" s="14"/>
      <c r="G370" s="7"/>
      <c r="H370" s="15"/>
      <c r="I370" s="20"/>
      <c r="J370" s="7"/>
      <c r="K370" s="15" t="s">
        <v>151</v>
      </c>
      <c r="L370" s="7"/>
    </row>
    <row r="371" spans="1:12" ht="22.5" hidden="1">
      <c r="A371" s="82" t="str">
        <f t="shared" si="82"/>
        <v>общее</v>
      </c>
      <c r="B371" s="82" t="str">
        <f t="shared" si="82"/>
        <v>Нет</v>
      </c>
      <c r="C371" s="13"/>
      <c r="D371" s="10">
        <f>D370</f>
        <v>12</v>
      </c>
      <c r="E371" s="133">
        <f>IF(D370=D369,IF(AND(B371=Данные!$B$7,NOT(ISBLANK(C371)),OR(A371=$A$2,A371=Данные!$C$9)),E370+1,E370),IF(AND(B371=Данные!$B$7,NOT(ISBLANK(C371)),OR(A371=$A$2,A371=Данные!$C$9)),1,0))</f>
        <v>0</v>
      </c>
      <c r="F371" s="14"/>
      <c r="G371" s="7"/>
      <c r="H371" s="15"/>
      <c r="I371" s="20"/>
      <c r="J371" s="7"/>
      <c r="K371" s="15" t="s">
        <v>152</v>
      </c>
      <c r="L371" s="7"/>
    </row>
    <row r="372" spans="1:12" ht="22.5" hidden="1">
      <c r="A372" s="82" t="str">
        <f t="shared" si="82"/>
        <v>общее</v>
      </c>
      <c r="B372" s="82" t="str">
        <f t="shared" si="82"/>
        <v>Нет</v>
      </c>
      <c r="C372" s="13"/>
      <c r="D372" s="10">
        <f>D371</f>
        <v>12</v>
      </c>
      <c r="E372" s="133">
        <f>IF(D371=D370,IF(AND(B372=Данные!$B$7,NOT(ISBLANK(C372)),OR(A372=$A$2,A372=Данные!$C$9)),E371+1,E371),IF(AND(B372=Данные!$B$7,NOT(ISBLANK(C372)),OR(A372=$A$2,A372=Данные!$C$9)),1,0))</f>
        <v>0</v>
      </c>
      <c r="F372" s="14"/>
      <c r="G372" s="7"/>
      <c r="H372" s="15"/>
      <c r="I372" s="20"/>
      <c r="J372" s="7"/>
      <c r="K372" s="15" t="s">
        <v>153</v>
      </c>
      <c r="L372" s="7"/>
    </row>
  </sheetData>
  <sheetProtection selectLockedCells="1" selectUnlockedCells="1"/>
  <autoFilter ref="A3:L372" xr:uid="{00000000-0009-0000-0000-000001000000}">
    <filterColumn colId="6" showButton="0"/>
  </autoFilter>
  <mergeCells count="6">
    <mergeCell ref="N70:N87"/>
    <mergeCell ref="N280:N295"/>
    <mergeCell ref="B2:F2"/>
    <mergeCell ref="F4:H4"/>
    <mergeCell ref="F5:H5"/>
    <mergeCell ref="G2:J2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8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00000000-000E-0000-0100-000009000000}">
            <xm:f>IF(OR($B8="Нет",NOT(OR($A8=$A$2,$A8=Данные!$C$9))),1,0)</xm:f>
            <x14:dxf>
              <fill>
                <patternFill>
                  <bgColor theme="0" tint="-0.24994659260841701"/>
                </patternFill>
              </fill>
            </x14:dxf>
          </x14:cfRule>
          <xm:sqref>A8:M62 A235:J235 K235:M237 A236:F237 H236:J237 A335:G336 I335:M336 A337:M342 A343:L343 N343 A344:M372 O352:XFD352 A63:I63 K63:M63 A238:M334 A64:M234</xm:sqref>
        </x14:conditionalFormatting>
        <x14:conditionalFormatting xmlns:xm="http://schemas.microsoft.com/office/excel/2006/main">
          <x14:cfRule type="expression" priority="905" id="{00000000-000E-0000-0100-000009000000}">
            <xm:f>IF(OR($B237="Нет",NOT(OR($A237=$A$2,$A237=Данные!$C$9))),1,0)</xm:f>
            <x14:dxf>
              <fill>
                <patternFill>
                  <bgColor theme="0" tint="-0.24994659260841701"/>
                </patternFill>
              </fill>
            </x14:dxf>
          </x14:cfRule>
          <xm:sqref>G236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Данные!$B$10:$B$12</xm:f>
          </x14:formula1>
          <xm:sqref>C1 C129:C1048576 C4:C115</xm:sqref>
        </x14:dataValidation>
        <x14:dataValidation type="list" allowBlank="1" showInputMessage="1" showErrorMessage="1" xr:uid="{00000000-0002-0000-0100-000001000000}">
          <x14:formula1>
            <xm:f>Данные!$B$14:$B$15</xm:f>
          </x14:formula1>
          <xm:sqref>L9:L10 L55:L56 L24:L25 K53 L67:L88 K26 L51:L52 L12:L13 L38:L39 L35:L36 L15:L16 L21:L22 L58:L59 L18:L19 L61:L62 L64:L65 L28:L33 L41:L43 L45:L47</xm:sqref>
        </x14:dataValidation>
        <x14:dataValidation type="list" allowBlank="1" showInputMessage="1" showErrorMessage="1" xr:uid="{00000000-0002-0000-0100-000002000000}">
          <x14:formula1>
            <xm:f>Данные!$C$7:$C$9</xm:f>
          </x14:formula1>
          <xm:sqref>A1 B24:B26 B9:B10 B12:B13 B15:B16 B370:B372 B38:B39 B48:B49 B51:B53 B55:B56 B67:B69 B71:B72 B74:B75 B77:B78 B80:B81 B83:B84 B86:B87 B91:B93 B95:B97 B99:B101 B110:B112 B316:B317 B130:B131 B133:B139 B142:B146 B148:B149 B151:B152 B154:B155 B157:B158 B160:B161 B163:B164 B170:B173 B175:B178 B180:B183 B185:B188 B190:B191 B193:B194 B196:B199 B201:B204 B206:B207 B209:B210 B212:B213 B215:B216 B218:B219 B221:B222 B224:B225 B227:B228 B230:B232 B265:B269 B271:B274 B276:B279 B283:B286 B288:B289 B291:B292 B294:B296 B298:B299 B301:B302 B304:B305 B307:B308 B310:B311 B320:B323 B325:B326 B328:B329 A364:A1048576 B338:B339 B341:B343 B346:B347 B349:B350 B359:B360 A363:B363 B365:B367 B114:B115 B313:B314 B122:B124 B117:B120 B58:B59 B355:B357 B18:B19 B21:B22 B61:B62 B64:B65 B166:B168 B235:B238 B240:B241 B262:B263 B126:B128 B35:B36 B28:B33 B45:B46 B41:B43 B248:B249 B243:B246 B251:B252 B254:B255 B257:B260 A4:A362 B104:B108</xm:sqref>
        </x14:dataValidation>
        <x14:dataValidation type="list" allowBlank="1" showInputMessage="1" showErrorMessage="1" xr:uid="{00000000-0002-0000-0100-000003000000}">
          <x14:formula1>
            <xm:f>Данные!$B$7:$B$8</xm:f>
          </x14:formula1>
          <xm:sqref>B1 B11 B14 B17 B27 B37 B40 B47 B50 B54 B57 B66 B70 B73 B76 B79 B82 B85 B88:B90 B94 B98 B102:B103 B109 B113 B261 B129 B132 B140:B141 B147 B150 B373:B1048576 B153 B156 B159 B162 B165 B169 B174 B179 B184 B189 B192 B195 B200 B205 B208 B211 B214 B217 B220 B223 B226 B229 B233:B234 B264 B270 B275 B280:B282 B287 B290 B293 B297 B300 B121 B306 B303 B309 B318:B319 B324 B327 B253 B340 B344:B345 B348 B351:B354 B358 B361:B362 B364 B368:B369 B23 B315 B116 B312 B60 B20 B63 B239 B242 B125 B4:B8 B34 B44 B247 B250 B330:B337 B256</xm:sqref>
        </x14:dataValidation>
        <x14:dataValidation type="list" allowBlank="1" showInputMessage="1" showErrorMessage="1" xr:uid="{00000000-0002-0000-0100-000004000000}">
          <x14:formula1>
            <xm:f>'R:\Департамент конкурсных закупок\2 ОПККЗ\20 ПКО\8 ПКО площ.об (ПКО-04-20)\[критерии оценки ГБ-2.xlsx]Данные'!#REF!</xm:f>
          </x14:formula1>
          <xm:sqref>L48:L49</xm:sqref>
        </x14:dataValidation>
        <x14:dataValidation type="list" allowBlank="1" showInputMessage="1" showErrorMessage="1" xr:uid="{00000000-0002-0000-0100-000005000000}">
          <x14:formula1>
            <xm:f>Данные!$C$7:$C$8</xm:f>
          </x14:formula1>
          <xm:sqref>A2</xm:sqref>
        </x14:dataValidation>
        <x14:dataValidation type="list" allowBlank="1" showInputMessage="1" showErrorMessage="1" xr:uid="{00000000-0002-0000-0100-000006000000}">
          <x14:formula1>
            <xm:f>'R:\Департамент конкурсных закупок\2 ОПККЗ\20 ПКО\ПКО-05-21 ЗРА\[оценочный лист ПКО-05-21.xlsx]Данные'!#REF!</xm:f>
          </x14:formula1>
          <xm:sqref>C116:C128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57"/>
  <sheetViews>
    <sheetView showGridLines="0" tabSelected="1" view="pageBreakPreview" zoomScale="70" zoomScaleNormal="80" zoomScaleSheetLayoutView="70" workbookViewId="0">
      <selection activeCell="B2" sqref="B2"/>
    </sheetView>
  </sheetViews>
  <sheetFormatPr defaultColWidth="9" defaultRowHeight="12.75"/>
  <cols>
    <col min="1" max="1" width="2.875" style="42" customWidth="1"/>
    <col min="2" max="2" width="2.875" style="43" customWidth="1"/>
    <col min="3" max="3" width="17.125" style="42" customWidth="1"/>
    <col min="4" max="4" width="4.625" style="168" customWidth="1"/>
    <col min="5" max="5" width="29.125" style="41" customWidth="1"/>
    <col min="6" max="6" width="28.75" style="41" customWidth="1"/>
    <col min="7" max="7" width="41.75" style="42" customWidth="1"/>
    <col min="8" max="8" width="11.625" style="43" customWidth="1"/>
    <col min="9" max="9" width="3" style="139" customWidth="1"/>
    <col min="10" max="10" width="3" style="43" hidden="1" customWidth="1"/>
    <col min="11" max="11" width="17.125" style="43" customWidth="1"/>
    <col min="12" max="12" width="17.875" style="44" customWidth="1"/>
    <col min="13" max="13" width="13.125" style="42" customWidth="1"/>
    <col min="14" max="14" width="25.125" style="49" customWidth="1"/>
    <col min="15" max="16384" width="9" style="42"/>
  </cols>
  <sheetData>
    <row r="1" spans="2:25" ht="23.45" customHeight="1">
      <c r="C1" s="40" t="s">
        <v>141</v>
      </c>
    </row>
    <row r="2" spans="2:25" ht="18.75">
      <c r="D2" s="45"/>
      <c r="E2" s="45"/>
      <c r="F2" s="45"/>
      <c r="G2" s="45" t="s">
        <v>208</v>
      </c>
      <c r="H2" s="45"/>
      <c r="I2" s="140"/>
      <c r="J2" s="45"/>
      <c r="K2" s="45"/>
      <c r="L2" s="46"/>
    </row>
    <row r="3" spans="2:25" ht="15.6" customHeight="1">
      <c r="D3" s="45"/>
      <c r="E3" s="45"/>
      <c r="F3" s="45"/>
      <c r="G3" s="45" t="s">
        <v>15</v>
      </c>
      <c r="H3" s="45"/>
      <c r="I3" s="140"/>
      <c r="J3" s="45"/>
      <c r="K3" s="45"/>
      <c r="L3" s="46"/>
    </row>
    <row r="4" spans="2:25" ht="23.25">
      <c r="C4" s="239" t="s">
        <v>16</v>
      </c>
      <c r="D4" s="239"/>
      <c r="E4" s="239"/>
      <c r="F4" s="239"/>
      <c r="G4" s="239"/>
      <c r="H4" s="239"/>
      <c r="I4" s="239"/>
      <c r="J4" s="239"/>
      <c r="K4" s="239"/>
      <c r="L4" s="239"/>
    </row>
    <row r="5" spans="2:25" ht="105.75" customHeight="1">
      <c r="C5" s="239" t="str">
        <f>критерии!$G$2</f>
        <v>Предквалификационный отбор транспортных компаний для оказания услуг гарантированного вывоза автомобильным транспортом неопасной  готовой продукции ГК ИНК из г. Усть-Кут в Китай, упакованной в мешки на поддоне размером 1,1*1,3*1,5 метра, вес одного грузового места 1387 кг с учетом поддона в объеме до 1 500 тонн в месяц.</v>
      </c>
      <c r="D5" s="240"/>
      <c r="E5" s="240"/>
      <c r="F5" s="240"/>
      <c r="G5" s="240"/>
      <c r="H5" s="240"/>
      <c r="I5" s="141"/>
      <c r="J5" s="47"/>
      <c r="K5" s="264" t="s">
        <v>134</v>
      </c>
      <c r="L5" s="48"/>
      <c r="M5" s="49"/>
    </row>
    <row r="6" spans="2:25" ht="27" customHeight="1" thickBot="1">
      <c r="C6" s="50" t="str">
        <f>критерии!$K$2</f>
        <v>ПКО-7-23</v>
      </c>
      <c r="D6" s="52"/>
      <c r="E6" s="51" t="str">
        <f>критерии!$A$2</f>
        <v>Услуги</v>
      </c>
      <c r="F6" s="51"/>
      <c r="G6" s="47"/>
      <c r="H6" s="52"/>
      <c r="I6" s="142"/>
      <c r="J6" s="52"/>
      <c r="K6" s="265"/>
      <c r="L6" s="49"/>
      <c r="M6" s="49"/>
    </row>
    <row r="7" spans="2:25" ht="27" customHeight="1">
      <c r="C7" s="252" t="s">
        <v>144</v>
      </c>
      <c r="D7" s="253"/>
      <c r="E7" s="254"/>
      <c r="F7" s="255"/>
      <c r="G7" s="256"/>
      <c r="H7" s="257"/>
      <c r="I7" s="143"/>
      <c r="J7" s="53"/>
      <c r="K7" s="53"/>
      <c r="L7" s="49"/>
      <c r="M7" s="49"/>
    </row>
    <row r="8" spans="2:25" ht="27" customHeight="1">
      <c r="C8" s="258" t="s">
        <v>145</v>
      </c>
      <c r="D8" s="259"/>
      <c r="E8" s="260"/>
      <c r="F8" s="261" t="s">
        <v>316</v>
      </c>
      <c r="G8" s="262"/>
      <c r="H8" s="263"/>
      <c r="I8" s="143"/>
      <c r="J8" s="53"/>
      <c r="K8" s="53"/>
      <c r="L8" s="54"/>
      <c r="M8" s="49"/>
      <c r="O8" s="283" t="str">
        <f>IF(F8=Данные!B4,"по производственным критериям необходимо предоставить соответствующие данные производителя - например согласие на проведение тех.аудита, информацию по контролю качества, по производственным площадям, по сварке и т.д. по всем данным о производстве","")</f>
        <v/>
      </c>
      <c r="P8" s="283"/>
      <c r="Q8" s="283"/>
      <c r="R8" s="283"/>
      <c r="S8" s="283"/>
      <c r="T8" s="283"/>
      <c r="U8" s="283"/>
      <c r="V8" s="283"/>
      <c r="W8" s="283"/>
      <c r="X8" s="283"/>
      <c r="Y8" s="283"/>
    </row>
    <row r="9" spans="2:25" ht="27" customHeight="1">
      <c r="C9" s="258" t="s">
        <v>135</v>
      </c>
      <c r="D9" s="259"/>
      <c r="E9" s="260"/>
      <c r="F9" s="261"/>
      <c r="G9" s="262"/>
      <c r="H9" s="263"/>
      <c r="I9" s="143"/>
      <c r="J9" s="53"/>
      <c r="K9" s="53"/>
      <c r="L9" s="54"/>
      <c r="M9" s="49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</row>
    <row r="10" spans="2:25" ht="27" customHeight="1" thickBot="1">
      <c r="C10" s="270" t="s">
        <v>136</v>
      </c>
      <c r="D10" s="271"/>
      <c r="E10" s="272"/>
      <c r="F10" s="273"/>
      <c r="G10" s="274"/>
      <c r="H10" s="275"/>
      <c r="I10" s="144"/>
      <c r="J10" s="55"/>
      <c r="K10" s="55"/>
      <c r="L10" s="54"/>
      <c r="M10" s="49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</row>
    <row r="11" spans="2:25" ht="23.25">
      <c r="C11" s="56"/>
      <c r="D11" s="52"/>
      <c r="E11" s="51"/>
      <c r="F11" s="51"/>
      <c r="G11" s="47"/>
      <c r="H11" s="52"/>
      <c r="I11" s="142"/>
      <c r="J11" s="52"/>
      <c r="K11" s="52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</row>
    <row r="12" spans="2:25" ht="13.5" thickBot="1"/>
    <row r="13" spans="2:25" ht="21.6" customHeight="1" thickBot="1">
      <c r="B13" s="277" t="s">
        <v>310</v>
      </c>
      <c r="C13" s="278"/>
      <c r="D13" s="278"/>
      <c r="E13" s="278"/>
      <c r="F13" s="278"/>
      <c r="G13" s="278"/>
      <c r="H13" s="278"/>
      <c r="I13" s="278"/>
      <c r="J13" s="278"/>
      <c r="K13" s="279"/>
      <c r="L13" s="49"/>
      <c r="M13" s="49"/>
    </row>
    <row r="14" spans="2:25" ht="75.599999999999994" customHeight="1" thickBot="1">
      <c r="B14" s="241" t="s">
        <v>197</v>
      </c>
      <c r="C14" s="280"/>
      <c r="D14" s="281"/>
      <c r="E14" s="281"/>
      <c r="F14" s="281"/>
      <c r="G14" s="281"/>
      <c r="H14" s="281"/>
      <c r="I14" s="281"/>
      <c r="J14" s="282"/>
      <c r="K14" s="59" t="s">
        <v>72</v>
      </c>
      <c r="L14" s="49"/>
      <c r="M14" s="49"/>
    </row>
    <row r="15" spans="2:25" ht="16.149999999999999" customHeight="1" thickBot="1">
      <c r="B15" s="181" t="s">
        <v>196</v>
      </c>
      <c r="C15" s="276" t="str">
        <f>IF(ISBLANK(критерии!F5),"",критерии!F5)</f>
        <v>Услуги автодоставки готовой продукции на экспорт</v>
      </c>
      <c r="D15" s="276"/>
      <c r="E15" s="276"/>
      <c r="F15" s="276"/>
      <c r="G15" s="276"/>
      <c r="H15" s="276"/>
      <c r="I15" s="276"/>
      <c r="J15" s="182"/>
      <c r="K15" s="183"/>
      <c r="L15" s="49"/>
      <c r="M15" s="49"/>
    </row>
    <row r="16" spans="2:25" ht="13.9" customHeight="1" thickBot="1">
      <c r="B16" s="63"/>
      <c r="C16" s="63"/>
      <c r="D16" s="43"/>
      <c r="E16" s="42"/>
      <c r="F16" s="42"/>
      <c r="G16" s="64"/>
      <c r="H16" s="65"/>
      <c r="I16" s="146"/>
      <c r="J16" s="65"/>
      <c r="K16" s="65"/>
      <c r="L16" s="66"/>
      <c r="M16" s="67"/>
    </row>
    <row r="17" spans="2:14" ht="75.599999999999994" customHeight="1" thickBot="1">
      <c r="B17" s="241" t="s">
        <v>123</v>
      </c>
      <c r="C17" s="242"/>
      <c r="D17" s="243" t="s">
        <v>195</v>
      </c>
      <c r="E17" s="244"/>
      <c r="F17" s="245"/>
      <c r="G17" s="68" t="s">
        <v>210</v>
      </c>
      <c r="H17" s="68" t="s">
        <v>11</v>
      </c>
      <c r="I17" s="289" t="s">
        <v>138</v>
      </c>
      <c r="J17" s="290"/>
      <c r="K17" s="291"/>
      <c r="L17" s="69" t="s">
        <v>72</v>
      </c>
      <c r="M17" s="287" t="s">
        <v>140</v>
      </c>
      <c r="N17" s="288"/>
    </row>
    <row r="18" spans="2:14" ht="21.6" customHeight="1" thickBot="1">
      <c r="B18" s="57"/>
      <c r="C18" s="58"/>
      <c r="D18" s="58"/>
      <c r="E18" s="58"/>
      <c r="F18" s="58"/>
      <c r="G18" s="58" t="s">
        <v>47</v>
      </c>
      <c r="H18" s="58"/>
      <c r="I18" s="145"/>
      <c r="J18" s="122">
        <v>0</v>
      </c>
      <c r="K18" s="58"/>
      <c r="L18" s="80"/>
      <c r="M18" s="278"/>
      <c r="N18" s="279"/>
    </row>
    <row r="19" spans="2:14" ht="66" customHeight="1">
      <c r="B19" s="229">
        <f>критерии!$F$7</f>
        <v>1</v>
      </c>
      <c r="C19" s="231" t="str">
        <f>критерии!$G$7</f>
        <v>Наличие разрешений / лицензии на вид деятельности</v>
      </c>
      <c r="D19" s="162" t="str">
        <f>критерии!$F$8</f>
        <v>1.1</v>
      </c>
      <c r="E19" s="266" t="str">
        <f>IF(AND(критерии!$B$8=Данные!$B$7,OR(критерии!$A$8=Данные!$C$9,критерии!$A$8=$E$6)),критерии!$G$8,"-")</f>
        <v>Вид экономической деятельности включает все или один из следующих кодов ОКВЭД: 
49.41 Деятельность автомобильного грузового транспорта, 
49.42 Предоставление услуг по перевозкам, 
52.29 Деятельность вспомогательная прочая, связанная с перевозками</v>
      </c>
      <c r="F19" s="267"/>
      <c r="G19" s="72" t="str">
        <f>критерии!$H$8&amp;CHAR(10)&amp;IF(критерии!$D$8=Данные!$A$20,Данные!$B$20,"")</f>
        <v xml:space="preserve">Выписка из ЕГРЮЛ, сроком давности не более 30 дней до дня предоставления документов
</v>
      </c>
      <c r="H19" s="73" t="str">
        <f>критерии!$J$8</f>
        <v xml:space="preserve"> </v>
      </c>
      <c r="I19" s="147" t="b">
        <v>0</v>
      </c>
      <c r="J19" s="79" t="str">
        <f>D19</f>
        <v>1.1</v>
      </c>
      <c r="K19" s="118" t="str">
        <f>IF(I19,CONCATENATE(Данные!$A$18,J19),"")</f>
        <v/>
      </c>
      <c r="L19" s="74"/>
      <c r="M19" s="123" t="e">
        <f>IF(L19=Данные!$B$16,"-",VLOOKUP(L19,критерии!$J$9:$L$10,3,0))</f>
        <v>#N/A</v>
      </c>
      <c r="N19" s="124"/>
    </row>
    <row r="20" spans="2:14" ht="55.5" customHeight="1" thickBot="1">
      <c r="B20" s="230"/>
      <c r="C20" s="232"/>
      <c r="D20" s="162" t="str">
        <f>критерии!$F$11</f>
        <v>1.2</v>
      </c>
      <c r="E20" s="266" t="str">
        <f>IF(AND(критерии!$B$11=Данные!$B$7,OR(критерии!$A$11=Данные!$C$9,критерии!$A$11=$E$6)),критерии!$G$11,"-")</f>
        <v>Наличие разрешения на международную перевозку в Китай</v>
      </c>
      <c r="F20" s="267"/>
      <c r="G20" s="72" t="str">
        <f>критерии!$H$11&amp;CHAR(10)&amp;IF(критерии!$D$11=Данные!$A$20,Данные!$B$20,"")</f>
        <v xml:space="preserve">Копия разрешения на международную перевозку в Китай
</v>
      </c>
      <c r="H20" s="73"/>
      <c r="I20" s="147" t="b">
        <v>0</v>
      </c>
      <c r="J20" s="79" t="str">
        <f>D20</f>
        <v>1.2</v>
      </c>
      <c r="K20" s="118" t="str">
        <f>IF(I20,CONCATENATE(Данные!$A$18,J20),"")</f>
        <v/>
      </c>
      <c r="L20" s="74"/>
      <c r="M20" s="123" t="e">
        <f>IF(L20=Данные!$B$16,"-",VLOOKUP(L20,критерии!$J$9:$L$10,3,0))</f>
        <v>#N/A</v>
      </c>
      <c r="N20" s="124"/>
    </row>
    <row r="21" spans="2:14" ht="89.25" customHeight="1">
      <c r="B21" s="229">
        <f>критерии!$F$26</f>
        <v>2</v>
      </c>
      <c r="C21" s="235" t="str">
        <f>критерии!$G$26</f>
        <v>Общие и репутационные сведения, опыт выполнения аналогичных поставок, работ, услуг</v>
      </c>
      <c r="D21" s="164" t="str">
        <f>критерии!$F$27</f>
        <v>2.1</v>
      </c>
      <c r="E21" s="237" t="str">
        <f>IF(AND(критерии!$B$27=Данные!$B$7,OR(критерии!$A$27=Данные!$C$9,критерии!$A$27=$E$6)),критерии!$G$27,"-")</f>
        <v>Возраст компании</v>
      </c>
      <c r="F21" s="238"/>
      <c r="G21" s="70" t="str">
        <f>критерии!$H$27&amp;CHAR(10)&amp;IF(критерии!$D$27=Данные!$A$20,Данные!$B$20,"")</f>
        <v xml:space="preserve">Выписка из ЕГРЮЛ, сроком давности не более 30 дней до дня предоставления документов.
В случае реорганизации предоставить сведения о прежнем ЮЛ (письмо на фирменном бланке организации с указанием причин реорганизации, выписку ЕГРЮЛ прежнего ЮЛ)
</v>
      </c>
      <c r="H21" s="71" t="str">
        <f>критерии!$J$27</f>
        <v xml:space="preserve"> </v>
      </c>
      <c r="I21" s="147" t="b">
        <v>0</v>
      </c>
      <c r="J21" s="79" t="str">
        <f t="shared" ref="J21:J26" si="0">D21</f>
        <v>2.1</v>
      </c>
      <c r="K21" s="118" t="str">
        <f>IF(I21,CONCATENATE(Данные!$A$18,J21),"")</f>
        <v/>
      </c>
      <c r="L21" s="74"/>
      <c r="M21" s="123" t="e">
        <f>IF(L21=Данные!$B$16,"-",IF(F8=Данные!$B$4,VLOOKUP(L21,критерии!$J$31:$L$33,3,0),VLOOKUP(L21,критерии!$J$28:$L$30,3,0)))</f>
        <v>#N/A</v>
      </c>
      <c r="N21" s="124"/>
    </row>
    <row r="22" spans="2:14" ht="50.1" customHeight="1">
      <c r="B22" s="284"/>
      <c r="C22" s="236"/>
      <c r="D22" s="162" t="str">
        <f>критерии!$F$34</f>
        <v>2.2</v>
      </c>
      <c r="E22" s="233" t="str">
        <f>IF(AND(критерии!$B$34=Данные!$B$7,OR(критерии!$A$34=Данные!$C$9,критерии!$A$34=$E$6)),критерии!$G$34,"-")</f>
        <v>Объем перевезенных грузов в Китай за предыдущий год в тентовых прицепах</v>
      </c>
      <c r="F22" s="234"/>
      <c r="G22" s="72" t="str">
        <f>критерии!$H$34&amp;CHAR(10)&amp;IF(критерии!$D$34=Данные!$A$20,Данные!$B$20,"")</f>
        <v xml:space="preserve">Форма, заверенная печатью организации и подписью руководителя.pdf
</v>
      </c>
      <c r="H22" s="73" t="str">
        <f>критерии!$J$34</f>
        <v xml:space="preserve">Форма № 6 </v>
      </c>
      <c r="I22" s="147" t="b">
        <v>0</v>
      </c>
      <c r="J22" s="79" t="str">
        <f t="shared" ref="J22" si="1">D22</f>
        <v>2.2</v>
      </c>
      <c r="K22" s="118" t="str">
        <f>IF(I22,CONCATENATE(Данные!$A$18,J22),"")</f>
        <v/>
      </c>
      <c r="L22" s="74"/>
      <c r="M22" s="123" t="e">
        <f>IF(L22=Данные!$B$16,"-",VLOOKUP(L22,критерии!$J$35:$L$36,3,0))</f>
        <v>#N/A</v>
      </c>
      <c r="N22" s="124"/>
    </row>
    <row r="23" spans="2:14" ht="50.1" customHeight="1" thickBot="1">
      <c r="B23" s="284"/>
      <c r="C23" s="236"/>
      <c r="D23" s="205" t="str">
        <f>критерии!$F$47</f>
        <v>2.3</v>
      </c>
      <c r="E23" s="268" t="str">
        <f>IF(AND(критерии!$B$47=Данные!$B$7,OR(критерии!$A$47=Данные!$C$9,критерии!$A$47=$E$6)),критерии!$G$47,"-")</f>
        <v>Возможный срок подачи транспорта с даты подписания заявки</v>
      </c>
      <c r="F23" s="269"/>
      <c r="G23" s="206" t="str">
        <f>критерии!$H$47&amp;CHAR(10)&amp;IF(критерии!$D$47=Данные!$A$20,Данные!$B$20,"")</f>
        <v xml:space="preserve">Форма, заверенная печатью организации и подписью руководителя.pdf
</v>
      </c>
      <c r="H23" s="207" t="str">
        <f>критерии!$J$47</f>
        <v xml:space="preserve">Форма № Основная </v>
      </c>
      <c r="I23" s="147" t="b">
        <v>0</v>
      </c>
      <c r="J23" s="79" t="str">
        <f t="shared" si="0"/>
        <v>2.3</v>
      </c>
      <c r="K23" s="118" t="str">
        <f>IF(I23,CONCATENATE(Данные!$A$18,J23),"")</f>
        <v/>
      </c>
      <c r="L23" s="74"/>
      <c r="M23" s="123" t="e">
        <f>IF(L23=Данные!$B$16,"-",VLOOKUP(L23,критерии!$J$48:$L$49,3,0))</f>
        <v>#N/A</v>
      </c>
      <c r="N23" s="124"/>
    </row>
    <row r="24" spans="2:14" ht="50.1" customHeight="1">
      <c r="B24" s="246">
        <f>критерии!$F$53</f>
        <v>3</v>
      </c>
      <c r="C24" s="249" t="str">
        <f>критерии!$G$53</f>
        <v>Гарантии и обязательства</v>
      </c>
      <c r="D24" s="164" t="str">
        <f>критерии!$F$57</f>
        <v>3.1</v>
      </c>
      <c r="E24" s="237" t="str">
        <f>IF(AND(критерии!$B$57=Данные!$B$7,OR(критерии!$A$57=Данные!$C$9,критерии!$A$57=$E$6)),критерии!$G$57,"-")</f>
        <v>Заявление о добросовестности контрагента</v>
      </c>
      <c r="F24" s="238"/>
      <c r="G24" s="70" t="str">
        <f>критерии!$H$57&amp;CHAR(10)&amp;IF(критерии!$D$57=Данные!$A$20,Данные!$B$20,"")</f>
        <v xml:space="preserve">Форма, заверенная печатью организации и подписью руководителя.pdf
</v>
      </c>
      <c r="H24" s="71" t="str">
        <f>критерии!$J$57</f>
        <v>Форма "Заявление о добросовестности"</v>
      </c>
      <c r="I24" s="147" t="b">
        <v>0</v>
      </c>
      <c r="J24" s="79" t="str">
        <f t="shared" si="0"/>
        <v>3.1</v>
      </c>
      <c r="K24" s="118" t="str">
        <f>IF(I24,CONCATENATE(Данные!$A$18,J24),"")</f>
        <v/>
      </c>
      <c r="L24" s="74"/>
      <c r="M24" s="123" t="e">
        <f>IF(L24=Данные!$B$16,"-",VLOOKUP(L24,критерии!$J$58:$L$59,3,0))</f>
        <v>#N/A</v>
      </c>
      <c r="N24" s="124"/>
    </row>
    <row r="25" spans="2:14" ht="75" customHeight="1">
      <c r="B25" s="247"/>
      <c r="C25" s="250"/>
      <c r="D25" s="202" t="str">
        <f>критерии!$F$60</f>
        <v>3.2</v>
      </c>
      <c r="E25" s="223" t="str">
        <f>IF(AND(критерии!$B$60=Данные!$B$7,OR(критерии!$A$60=Данные!$C$9,критерии!$A$60=$E$6)),критерии!$G$60,"-")</f>
        <v xml:space="preserve">Устав или Доверенность на уполномоченное лицо, предоставляющая право выступать от имени организации </v>
      </c>
      <c r="F25" s="224"/>
      <c r="G25" s="72" t="str">
        <f>критерии!$H$60&amp;CHAR(10)&amp;IF(критерии!$D$60=Данные!$A$20,Данные!$B$20,"")</f>
        <v xml:space="preserve">Копия Устава или Доверенности на уполномоченое лицо, заверенная печатью организации и подписью руководителя.pdf  / Документ, на основании которого действует лицо, направляющее документы.pdf
</v>
      </c>
      <c r="H25" s="73" t="str">
        <f>критерии!$J$60</f>
        <v xml:space="preserve"> </v>
      </c>
      <c r="I25" s="147" t="b">
        <v>0</v>
      </c>
      <c r="J25" s="79" t="str">
        <f t="shared" si="0"/>
        <v>3.2</v>
      </c>
      <c r="K25" s="118" t="str">
        <f>IF(I25,CONCATENATE(Данные!$A$18,J25),"")</f>
        <v/>
      </c>
      <c r="L25" s="74"/>
      <c r="M25" s="123" t="e">
        <f>IF(L25=Данные!$B$16,"-",VLOOKUP(L25,критерии!$J$58:$L$59,3,0))</f>
        <v>#N/A</v>
      </c>
      <c r="N25" s="124"/>
    </row>
    <row r="26" spans="2:14" ht="75" customHeight="1" thickBot="1">
      <c r="B26" s="248"/>
      <c r="C26" s="251"/>
      <c r="D26" s="201" t="str">
        <f>критерии!$F$63</f>
        <v>3.3</v>
      </c>
      <c r="E26" s="225" t="str">
        <f>IF(AND(критерии!$B$63=Данные!$B$7,OR(критерии!$A$63=Данные!$C$9,критерии!$A$63=$E$6)),критерии!$G$63,"-")</f>
        <v>Наличие систем спутникового мониторинга движения ТС</v>
      </c>
      <c r="F26" s="226"/>
      <c r="G26" s="75" t="str">
        <f>критерии!$H$63&amp;CHAR(10)&amp;IF(критерии!$D$63=Данные!$A$20,Данные!$B$20,"")</f>
        <v xml:space="preserve">1. Форма, заверенная печатью организации и подписью руководителя.pdf
2. Гарантийное письмо о согласии предоставить информацию и возможность отслеживания двежения ТС (с грузом), по требованию
</v>
      </c>
      <c r="H26" s="208" t="str">
        <f>критерии!$J$63</f>
        <v>Форма 10А</v>
      </c>
      <c r="I26" s="147" t="b">
        <v>0</v>
      </c>
      <c r="J26" s="79" t="str">
        <f t="shared" si="0"/>
        <v>3.3</v>
      </c>
      <c r="K26" s="118" t="str">
        <f>IF(I26,CONCATENATE(Данные!$A$18,J26),"")</f>
        <v/>
      </c>
      <c r="L26" s="74"/>
      <c r="M26" s="123" t="e">
        <f>IF(L26=Данные!$B$16,"-",VLOOKUP(L26,критерии!$J$58:$L$59,3,0))</f>
        <v>#N/A</v>
      </c>
      <c r="N26" s="124"/>
    </row>
    <row r="27" spans="2:14" ht="22.15" customHeight="1" thickBot="1">
      <c r="B27" s="57"/>
      <c r="C27" s="58"/>
      <c r="D27" s="58"/>
      <c r="E27" s="58"/>
      <c r="F27" s="58"/>
      <c r="G27" s="58" t="s">
        <v>48</v>
      </c>
      <c r="H27" s="76"/>
      <c r="I27" s="148"/>
      <c r="J27" s="125"/>
      <c r="K27" s="126"/>
      <c r="L27" s="127" t="s">
        <v>198</v>
      </c>
      <c r="M27" s="129">
        <f>COUNTIF(M19:M26,Данные!$B$15)</f>
        <v>0</v>
      </c>
      <c r="N27" s="128" t="s">
        <v>198</v>
      </c>
    </row>
    <row r="28" spans="2:14" ht="50.1" customHeight="1">
      <c r="B28" s="229">
        <f>критерии!$F$102</f>
        <v>4</v>
      </c>
      <c r="C28" s="235" t="str">
        <f>критерии!$G$102</f>
        <v>Оценка соответствия количества ТС</v>
      </c>
      <c r="D28" s="164" t="str">
        <f>критерии!$F$103</f>
        <v>4.1</v>
      </c>
      <c r="E28" s="237" t="str">
        <f>IF(AND(критерии!$B$103=Данные!$B$7,OR(критерии!$A$103=Данные!$C$9,критерии!$A$103=$E$6)),критерии!$G$103,"-")</f>
        <v>Общее количество транспортных средств (состав автопоезда тягач + прицеп), которые могут быть использованы для выполнения работ.
Указать количество собстенных и привлеченных транспортных средств</v>
      </c>
      <c r="F28" s="238"/>
      <c r="G28" s="70" t="str">
        <f>критерии!$H$103&amp;CHAR(10)&amp;IF(критерии!$D$103=Данные!$A$20,Данные!$B$20,"")</f>
        <v xml:space="preserve">Письмо на фирменном бланке с указанием возможного количества привлеченных ТС с разбитием на тягачи и прицепы
</v>
      </c>
      <c r="H28" s="188"/>
      <c r="I28" s="150" t="b">
        <v>0</v>
      </c>
      <c r="J28" s="184" t="str">
        <f t="shared" ref="J28:J40" si="2">D28</f>
        <v>4.1</v>
      </c>
      <c r="K28" s="117" t="str">
        <f>IF(I28,CONCATENATE(Данные!$A$18,J28),"")</f>
        <v/>
      </c>
      <c r="L28" s="74"/>
      <c r="M28" s="221"/>
      <c r="N28" s="222"/>
    </row>
    <row r="29" spans="2:14" ht="50.1" customHeight="1">
      <c r="B29" s="284"/>
      <c r="C29" s="236"/>
      <c r="D29" s="162" t="str">
        <f>критерии!$F$109</f>
        <v>4.2</v>
      </c>
      <c r="E29" s="223" t="str">
        <f>IF(AND(критерии!$B$109=Данные!$B$7,OR(критерии!$A$109=Данные!$C$9,критерии!$A$109=$E$6)),критерии!$G$109,"-")</f>
        <v>Перечень собственных транспортных средств, которые могут быть использованы для выполнения работ</v>
      </c>
      <c r="F29" s="224"/>
      <c r="G29" s="72" t="str">
        <f>критерии!$H$109&amp;CHAR(10)&amp;IF(критерии!$D$109=Данные!$A$20,Данные!$B$20,"")</f>
        <v xml:space="preserve">Форма, заверенная печатью организации и подписью руководителя.pdf
</v>
      </c>
      <c r="H29" s="186" t="str">
        <f>критерии!$J$109</f>
        <v>Форма 10А</v>
      </c>
      <c r="I29" s="147" t="b">
        <v>0</v>
      </c>
      <c r="J29" s="79" t="str">
        <f>D29</f>
        <v>4.2</v>
      </c>
      <c r="K29" s="118" t="str">
        <f>IF(I29,CONCATENATE(Данные!$A$18,J29),"")</f>
        <v/>
      </c>
      <c r="L29" s="74"/>
      <c r="M29" s="221"/>
      <c r="N29" s="222"/>
    </row>
    <row r="30" spans="2:14" ht="50.1" customHeight="1">
      <c r="B30" s="284"/>
      <c r="C30" s="236"/>
      <c r="D30" s="162" t="str">
        <f>критерии!$F$121</f>
        <v>4.3</v>
      </c>
      <c r="E30" s="223" t="str">
        <f>IF(AND(критерии!$B$121=Данные!$B$7,OR(критерии!$A$121=Данные!$C$9,критерии!$A$121=$E$6)),критерии!$G$121,"-")</f>
        <v>Доля привлеченных транспортных средств в объеме всех ТС, которые могут быть использованы для выполнения работ</v>
      </c>
      <c r="F30" s="224"/>
      <c r="G30" s="72" t="str">
        <f>критерии!$H$121&amp;CHAR(10)&amp;IF(критерии!$D$121=Данные!$A$20,Данные!$B$20,"")</f>
        <v xml:space="preserve">Форма, заверенная печатью организации и подписью руководителя.pdf
</v>
      </c>
      <c r="H30" s="61" t="str">
        <f>критерии!$J$121</f>
        <v>Форма 10А</v>
      </c>
      <c r="I30" s="147" t="b">
        <v>0</v>
      </c>
      <c r="J30" s="79" t="str">
        <f>D30</f>
        <v>4.3</v>
      </c>
      <c r="K30" s="118" t="str">
        <f>IF(I30,CONCATENATE(Данные!$A$18,J30),"")</f>
        <v/>
      </c>
      <c r="L30" s="74"/>
      <c r="M30" s="221"/>
      <c r="N30" s="222"/>
    </row>
    <row r="31" spans="2:14" ht="50.1" customHeight="1" thickBot="1">
      <c r="B31" s="284"/>
      <c r="C31" s="236"/>
      <c r="D31" s="162" t="str">
        <f>критерии!$F$125</f>
        <v>4.4</v>
      </c>
      <c r="E31" s="223" t="str">
        <f>IF(AND(критерии!$B$125=Данные!$B$7,OR(критерии!$A$125=Данные!$C$9,критерии!$A$125=$E$6)),критерии!$G$125,"-")</f>
        <v>Средний возраст транспортных средств</v>
      </c>
      <c r="F31" s="224"/>
      <c r="G31" s="72" t="str">
        <f>критерии!$H$125&amp;CHAR(10)&amp;IF(критерии!$D$125=Данные!$A$20,Данные!$B$20,"")</f>
        <v xml:space="preserve">Форма, заверенная печатью организации и подписью руководителя.pdf
</v>
      </c>
      <c r="H31" s="186" t="str">
        <f>критерии!$J$125</f>
        <v>Форма 10А</v>
      </c>
      <c r="I31" s="147" t="b">
        <v>0</v>
      </c>
      <c r="J31" s="79" t="str">
        <f>D31</f>
        <v>4.4</v>
      </c>
      <c r="K31" s="118" t="str">
        <f>IF(I31,CONCATENATE(Данные!$A$18,J31),"")</f>
        <v/>
      </c>
      <c r="L31" s="74"/>
      <c r="M31" s="221"/>
      <c r="N31" s="222"/>
    </row>
    <row r="32" spans="2:14" ht="50.1" customHeight="1">
      <c r="B32" s="229">
        <f>критерии!$F$168</f>
        <v>5</v>
      </c>
      <c r="C32" s="235" t="str">
        <f>критерии!$G$168</f>
        <v>Кадровый состав</v>
      </c>
      <c r="D32" s="164" t="str">
        <f>критерии!$F$169</f>
        <v>5.1</v>
      </c>
      <c r="E32" s="237" t="str">
        <f>IF(AND(критерии!$B$169=Данные!$B$7,OR(критерии!$A$169=Данные!$C$9,критерии!$A$169=$E$6)),критерии!$G$169,"-")</f>
        <v>Стаж работы Руководителя компании (превышающее большинство)</v>
      </c>
      <c r="F32" s="238"/>
      <c r="G32" s="70" t="str">
        <f>критерии!$H$169&amp;CHAR(10)&amp;IF(критерии!$D$169=Данные!$A$20,Данные!$B$20,"")</f>
        <v xml:space="preserve">Форма, заверенная печатью организации и подписью руководителя.pdf
</v>
      </c>
      <c r="H32" s="60" t="str">
        <f>критерии!$J$169</f>
        <v xml:space="preserve">Форма № Основная </v>
      </c>
      <c r="I32" s="147" t="b">
        <v>0</v>
      </c>
      <c r="J32" s="79" t="str">
        <f t="shared" si="2"/>
        <v>5.1</v>
      </c>
      <c r="K32" s="118" t="str">
        <f>IF(I32,CONCATENATE(Данные!$A$18,J32),"")</f>
        <v/>
      </c>
      <c r="L32" s="77"/>
      <c r="M32" s="221"/>
      <c r="N32" s="222"/>
    </row>
    <row r="33" spans="2:14" ht="50.1" customHeight="1">
      <c r="B33" s="284"/>
      <c r="C33" s="236"/>
      <c r="D33" s="162" t="str">
        <f>критерии!$F$174</f>
        <v>5.2</v>
      </c>
      <c r="E33" s="223" t="str">
        <f>IF(AND(критерии!$B$174=Данные!$B$7,OR(критерии!$A$174=Данные!$C$9,критерии!$A$174=$E$6)),критерии!$G$174,"-")</f>
        <v>Стаж работы специалистов компании (превышающее большинство)</v>
      </c>
      <c r="F33" s="224"/>
      <c r="G33" s="72" t="str">
        <f>критерии!$H$174&amp;CHAR(10)&amp;IF(критерии!$D$174=Данные!$A$20,Данные!$B$20,"")</f>
        <v xml:space="preserve">Форма, заверенная печатью организации и подписью руководителя.pdf
</v>
      </c>
      <c r="H33" s="61" t="str">
        <f>критерии!$J$174</f>
        <v xml:space="preserve">Форма № Основная </v>
      </c>
      <c r="I33" s="147" t="b">
        <v>0</v>
      </c>
      <c r="J33" s="79" t="str">
        <f>D33</f>
        <v>5.2</v>
      </c>
      <c r="K33" s="118" t="str">
        <f>IF(I33,CONCATENATE(Данные!$A$18,J33),"")</f>
        <v/>
      </c>
      <c r="L33" s="77" t="str">
        <f>IF($E$33="-",Данные!$B$16,"")</f>
        <v/>
      </c>
      <c r="M33" s="221"/>
      <c r="N33" s="222"/>
    </row>
    <row r="34" spans="2:14" ht="50.1" customHeight="1">
      <c r="B34" s="284"/>
      <c r="C34" s="236"/>
      <c r="D34" s="162" t="str">
        <f>критерии!$F$179</f>
        <v>5.3</v>
      </c>
      <c r="E34" s="223" t="str">
        <f>IF(AND(критерии!$B$179=Данные!$B$7,OR(критерии!$A$179=Данные!$C$9,критерии!$A$179=$E$6)),критерии!$G$179,"-")</f>
        <v>Представитель компании в г. Иркутск</v>
      </c>
      <c r="F34" s="224"/>
      <c r="G34" s="72" t="str">
        <f>критерии!$H$179&amp;CHAR(10)&amp;IF(критерии!$D$179=Данные!$A$20,Данные!$B$20,"")</f>
        <v xml:space="preserve">Форма, заверенная печатью организации и подписью руководителя.pdf
Организационная структура в свободной форме
</v>
      </c>
      <c r="H34" s="170" t="str">
        <f>критерии!$J$179</f>
        <v xml:space="preserve">Форма № Основная </v>
      </c>
      <c r="I34" s="147" t="b">
        <v>0</v>
      </c>
      <c r="J34" s="79" t="str">
        <f t="shared" ref="J34" si="3">D34</f>
        <v>5.3</v>
      </c>
      <c r="K34" s="118" t="str">
        <f>IF(I34,CONCATENATE(Данные!$A$18,J34),"")</f>
        <v/>
      </c>
      <c r="L34" s="77" t="str">
        <f>IF($E$37="-",Данные!$B$16,"")</f>
        <v/>
      </c>
      <c r="M34" s="221"/>
      <c r="N34" s="222"/>
    </row>
    <row r="35" spans="2:14" ht="50.1" customHeight="1">
      <c r="B35" s="284"/>
      <c r="C35" s="236"/>
      <c r="D35" s="162" t="str">
        <f>критерии!$F$189</f>
        <v>5.4</v>
      </c>
      <c r="E35" s="223" t="str">
        <f>IF(AND(критерии!$B$189=Данные!$B$7,OR(критерии!$A$189=Данные!$C$9,критерии!$A$189=$E$6)),критерии!$G$189,"-")</f>
        <v>Наличие офиса/представительства в Китае</v>
      </c>
      <c r="F35" s="224"/>
      <c r="G35" s="72" t="str">
        <f>критерии!$H$189&amp;CHAR(10)&amp;IF(критерии!$D$189=Данные!$A$20,Данные!$B$20,"")</f>
        <v xml:space="preserve">Форма, заверенная печатью организации и подписью руководителя.pdf
Организационная структура в свободной форме 
</v>
      </c>
      <c r="H35" s="170" t="str">
        <f>критерии!$J$189</f>
        <v xml:space="preserve">Форма № Основная </v>
      </c>
      <c r="I35" s="147" t="b">
        <v>0</v>
      </c>
      <c r="J35" s="79" t="str">
        <f t="shared" ref="J35:J36" si="4">D35</f>
        <v>5.4</v>
      </c>
      <c r="K35" s="118" t="str">
        <f>IF(I35,CONCATENATE(Данные!$A$18,J35),"")</f>
        <v/>
      </c>
      <c r="L35" s="77" t="str">
        <f>IF($E$37="-",Данные!$B$16,"")</f>
        <v/>
      </c>
      <c r="M35" s="221"/>
      <c r="N35" s="222"/>
    </row>
    <row r="36" spans="2:14" ht="50.1" customHeight="1">
      <c r="B36" s="284"/>
      <c r="C36" s="236"/>
      <c r="D36" s="162" t="str">
        <f>критерии!$F$192</f>
        <v>5.5</v>
      </c>
      <c r="E36" s="223" t="str">
        <f>IF(AND(критерии!$B$192=Данные!$B$7,OR(критерии!$A$192=Данные!$C$9,критерии!$A$192=$E$6)),критерии!$G$192,"-")</f>
        <v>Наличие представителя в г.Усть-Куте</v>
      </c>
      <c r="F36" s="224"/>
      <c r="G36" s="72" t="str">
        <f>критерии!$H$192&amp;CHAR(10)&amp;IF(критерии!$D$192=Данные!$A$20,Данные!$B$20,"")</f>
        <v xml:space="preserve">Форма, заверенная печатью организации и подписью руководителя.pdf
Организационная структура в свободной форме 
</v>
      </c>
      <c r="H36" s="170" t="str">
        <f>критерии!$J$192</f>
        <v xml:space="preserve">Форма № Основная </v>
      </c>
      <c r="I36" s="147" t="b">
        <v>0</v>
      </c>
      <c r="J36" s="79" t="str">
        <f t="shared" si="4"/>
        <v>5.5</v>
      </c>
      <c r="K36" s="118" t="str">
        <f>IF(I36,CONCATENATE(Данные!$A$18,J36),"")</f>
        <v/>
      </c>
      <c r="L36" s="77" t="str">
        <f>IF($E$37="-",Данные!$B$16,"")</f>
        <v/>
      </c>
      <c r="M36" s="221"/>
      <c r="N36" s="222"/>
    </row>
    <row r="37" spans="2:14" ht="50.1" customHeight="1" thickBot="1">
      <c r="B37" s="284"/>
      <c r="C37" s="236"/>
      <c r="D37" s="162" t="str">
        <f>критерии!$F$200</f>
        <v>5.6</v>
      </c>
      <c r="E37" s="223" t="str">
        <f>IF(AND(критерии!$B$200=Данные!$B$7,OR(критерии!$A$200=Данные!$C$9,критерии!$A$200=$E$6)),критерии!$G$200,"-")</f>
        <v>Наличие диспетчерской службы (диспетчера)</v>
      </c>
      <c r="F37" s="224"/>
      <c r="G37" s="72" t="str">
        <f>критерии!$H$200&amp;CHAR(10)&amp;IF(критерии!$D$200=Данные!$A$20,Данные!$B$20,"")</f>
        <v xml:space="preserve">Форма, заверенная печатью организации и подписью руководителя.pdf
Организационная структура в свободной форме с указанием местонахождения и режима работы
</v>
      </c>
      <c r="H37" s="170" t="str">
        <f>критерии!$J$200</f>
        <v xml:space="preserve">Форма № Основная </v>
      </c>
      <c r="I37" s="147" t="b">
        <v>0</v>
      </c>
      <c r="J37" s="79" t="str">
        <f t="shared" si="2"/>
        <v>5.6</v>
      </c>
      <c r="K37" s="118" t="str">
        <f>IF(I37,CONCATENATE(Данные!$A$18,J37),"")</f>
        <v/>
      </c>
      <c r="L37" s="77" t="str">
        <f>IF($E$37="-",Данные!$B$16,"")</f>
        <v/>
      </c>
      <c r="M37" s="221"/>
      <c r="N37" s="222"/>
    </row>
    <row r="38" spans="2:14" ht="84.75" customHeight="1" thickBot="1">
      <c r="B38" s="203">
        <f>критерии!$F$204</f>
        <v>6</v>
      </c>
      <c r="C38" s="204" t="str">
        <f>критерии!$G$204</f>
        <v>Система контроля качества</v>
      </c>
      <c r="D38" s="164" t="str">
        <f>критерии!$F$205</f>
        <v>6.1</v>
      </c>
      <c r="E38" s="237" t="str">
        <f>IF(AND(критерии!$B$205=Данные!$B$7,OR(критерии!$A$205=Данные!$C$9,критерии!$A$205=$E$6)),критерии!$G$205,"-")</f>
        <v>Наличие системы контроля качества оказываемых услуг</v>
      </c>
      <c r="F38" s="238"/>
      <c r="G38" s="70" t="str">
        <f>критерии!$H$205&amp;CHAR(10)&amp;IF(критерии!$D$205=Данные!$A$20,Данные!$B$20,"")</f>
        <v xml:space="preserve">Письмо на фирменном бланке с указанием имеющихся  внутренних процедур/мероприятий качества оказываемых услуг (Контроль движения авто/работы водителей/целостности груза/подготовки первичных документов/технической подготовки ТС/движения ТС, фотофиксации и т.д.)
</v>
      </c>
      <c r="H38" s="60"/>
      <c r="I38" s="147" t="b">
        <v>0</v>
      </c>
      <c r="J38" s="79" t="str">
        <f t="shared" si="2"/>
        <v>6.1</v>
      </c>
      <c r="K38" s="118" t="str">
        <f>IF(I38,CONCATENATE(Данные!$A$18,J38),"")</f>
        <v/>
      </c>
      <c r="L38" s="77"/>
      <c r="M38" s="221"/>
      <c r="N38" s="222"/>
    </row>
    <row r="39" spans="2:14" ht="50.1" customHeight="1">
      <c r="B39" s="229">
        <f>критерии!$F$233</f>
        <v>7</v>
      </c>
      <c r="C39" s="235" t="str">
        <f>критерии!$G$233</f>
        <v>Прочие сведения</v>
      </c>
      <c r="D39" s="164" t="str">
        <f>критерии!$F$234</f>
        <v>7.1</v>
      </c>
      <c r="E39" s="237" t="str">
        <f>IF(AND(критерии!$B$234=Данные!$B$7,OR(критерии!$A$234=Данные!$C$9,критерии!$A$234=$E$6)),критерии!$G$234,"-")</f>
        <v>Возможный срок подачи транспорта с даты подписания заявки</v>
      </c>
      <c r="F39" s="238"/>
      <c r="G39" s="187" t="str">
        <f>критерии!$H$234&amp;CHAR(10)&amp;IF(критерии!$D$234=Данные!$A$20,Данные!$B$20,"")</f>
        <v xml:space="preserve">Форма, заверенная печатью организации и подписью руководителя.pdf
</v>
      </c>
      <c r="H39" s="188" t="str">
        <f>критерии!$J$234</f>
        <v xml:space="preserve">Форма № Основная </v>
      </c>
      <c r="I39" s="147" t="b">
        <v>0</v>
      </c>
      <c r="J39" s="79" t="str">
        <f t="shared" si="2"/>
        <v>7.1</v>
      </c>
      <c r="K39" s="118" t="str">
        <f>IF(I39,CONCATENATE(Данные!$A$18,J39),"")</f>
        <v/>
      </c>
      <c r="L39" s="77" t="str">
        <f>IF($E$39="-",Данные!$B$16,"")</f>
        <v/>
      </c>
      <c r="M39" s="221"/>
      <c r="N39" s="222"/>
    </row>
    <row r="40" spans="2:14" ht="50.1" customHeight="1">
      <c r="B40" s="284"/>
      <c r="C40" s="236"/>
      <c r="D40" s="169" t="str">
        <f>критерии!$F$239</f>
        <v>7.2</v>
      </c>
      <c r="E40" s="219" t="str">
        <f>IF(AND(критерии!$B$239=Данные!$B$7,OR(критерии!$A$239=Данные!$C$9,критерии!$A$239=$E$6)),критерии!$G$239,"-")</f>
        <v>Согласие принять условия типовой формы договора и подписать его без протокола разногласий</v>
      </c>
      <c r="F40" s="220"/>
      <c r="G40" s="158" t="str">
        <f>критерии!$H$239&amp;CHAR(10)&amp;IF(критерии!$D$239=Данные!$A$20,Данные!$B$20,"")</f>
        <v xml:space="preserve">Письмо на фирменном бланке организации за подписью руководителя о согласии / несогласии с типовой формой договора
</v>
      </c>
      <c r="H40" s="189"/>
      <c r="I40" s="147" t="b">
        <v>0</v>
      </c>
      <c r="J40" s="79" t="str">
        <f t="shared" si="2"/>
        <v>7.2</v>
      </c>
      <c r="K40" s="118" t="str">
        <f>IF(I40,CONCATENATE(Данные!$A$18,J40),"")</f>
        <v/>
      </c>
      <c r="L40" s="77" t="str">
        <f>IF($E$39="-",Данные!$B$16,"")</f>
        <v/>
      </c>
      <c r="M40" s="221"/>
      <c r="N40" s="222"/>
    </row>
    <row r="41" spans="2:14" ht="50.1" customHeight="1">
      <c r="B41" s="284"/>
      <c r="C41" s="236"/>
      <c r="D41" s="169" t="str">
        <f>критерии!$F$242</f>
        <v>7.3</v>
      </c>
      <c r="E41" s="219" t="str">
        <f>IF(AND(критерии!$B$242=Данные!$B$7,OR(критерии!$A$242=Данные!$C$9,критерии!$A$242=$E$6)),критерии!$G$242,"-")</f>
        <v>Наличие опыта перевозки грузов из Иркутской области, в частности из Усть-Кутского района в Китай за предыдущий год</v>
      </c>
      <c r="F41" s="220"/>
      <c r="G41" s="158" t="str">
        <f>критерии!$H$242&amp;CHAR(10)&amp;IF(критерии!$D$242=Данные!$A$20,Данные!$B$20,"")</f>
        <v xml:space="preserve">Форма, заверенная печатью организации и подписью руководителя.pdf
</v>
      </c>
      <c r="H41" s="189" t="str">
        <f>критерии!$J$242</f>
        <v>Форма № 6</v>
      </c>
      <c r="I41" s="147" t="b">
        <v>0</v>
      </c>
      <c r="J41" s="79" t="str">
        <f t="shared" ref="J41:J46" si="5">D41</f>
        <v>7.3</v>
      </c>
      <c r="K41" s="118" t="str">
        <f>IF(I41,CONCATENATE(Данные!$A$18,J41),"")</f>
        <v/>
      </c>
      <c r="L41" s="77" t="str">
        <f>IF($E$39="-",Данные!$B$16,"")</f>
        <v/>
      </c>
      <c r="M41" s="221"/>
      <c r="N41" s="222"/>
    </row>
    <row r="42" spans="2:14" ht="50.1" customHeight="1">
      <c r="B42" s="284"/>
      <c r="C42" s="236"/>
      <c r="D42" s="169" t="str">
        <f>критерии!$F$247</f>
        <v>7.4</v>
      </c>
      <c r="E42" s="219" t="str">
        <f>IF(AND(критерии!$B$247=Данные!$B$7,OR(критерии!$A$247=Данные!$C$9,критерии!$A$247=$E$6)),критерии!$G$247,"-")</f>
        <v>Наличие опыта перевозок РФ – КНР за последний год без перегрузки груза</v>
      </c>
      <c r="F42" s="220"/>
      <c r="G42" s="158" t="str">
        <f>критерии!$H$247&amp;CHAR(10)&amp;IF(критерии!$D$247=Данные!$A$20,Данные!$B$20,"")</f>
        <v xml:space="preserve">Форма, заверенная печатью организации и подписью руководителя.pdf
</v>
      </c>
      <c r="H42" s="189" t="str">
        <f>критерии!$J$247</f>
        <v xml:space="preserve">Форма № 6 </v>
      </c>
      <c r="I42" s="147" t="b">
        <v>0</v>
      </c>
      <c r="J42" s="79" t="str">
        <f>D42</f>
        <v>7.4</v>
      </c>
      <c r="K42" s="118" t="str">
        <f>IF(I42,CONCATENATE(Данные!$A$18,J42),"")</f>
        <v/>
      </c>
      <c r="L42" s="77" t="str">
        <f>IF($E$39="-",Данные!$B$16,"")</f>
        <v/>
      </c>
      <c r="M42" s="221"/>
      <c r="N42" s="222"/>
    </row>
    <row r="43" spans="2:14" ht="50.1" customHeight="1">
      <c r="B43" s="284"/>
      <c r="C43" s="236"/>
      <c r="D43" s="169" t="str">
        <f>критерии!$F$250</f>
        <v>7.5</v>
      </c>
      <c r="E43" s="219" t="str">
        <f>IF(AND(критерии!$B$250=Данные!$B$7,OR(критерии!$A$250=Данные!$C$9,критерии!$A$250=$E$6)),критерии!$G$250,"-")</f>
        <v xml:space="preserve">Возможность осуществления перевозки без перегрузки груза </v>
      </c>
      <c r="F43" s="220"/>
      <c r="G43" s="158" t="str">
        <f>критерии!$H$250&amp;CHAR(10)&amp;IF(критерии!$D$250=Данные!$A$20,Данные!$B$20,"")</f>
        <v xml:space="preserve">Форма, заверенная печатью организации и подписью руководителя.pdf
</v>
      </c>
      <c r="H43" s="189" t="str">
        <f>критерии!$J$250</f>
        <v xml:space="preserve">Форма № Основная </v>
      </c>
      <c r="I43" s="147" t="b">
        <v>0</v>
      </c>
      <c r="J43" s="79" t="str">
        <f>D43</f>
        <v>7.5</v>
      </c>
      <c r="K43" s="118" t="str">
        <f>IF(I43,CONCATENATE(Данные!$A$18,J43),"")</f>
        <v/>
      </c>
      <c r="L43" s="77" t="str">
        <f>IF($E$39="-",Данные!$B$16,"")</f>
        <v/>
      </c>
      <c r="M43" s="221"/>
      <c r="N43" s="222"/>
    </row>
    <row r="44" spans="2:14" ht="62.25" customHeight="1">
      <c r="B44" s="284"/>
      <c r="C44" s="236"/>
      <c r="D44" s="169" t="str">
        <f>критерии!$F$253</f>
        <v>7.6</v>
      </c>
      <c r="E44" s="219" t="str">
        <f>IF(AND(критерии!$B$253=Данные!$B$7,OR(критерии!$A$253=Данные!$C$9,критерии!$A$253=$E$6)),критерии!$G$253,"-")</f>
        <v>Наличие базы перевалки на погранпереходе РФ-КНР</v>
      </c>
      <c r="F44" s="220"/>
      <c r="G44" s="158" t="str">
        <f>критерии!$H$253&amp;CHAR(10)&amp;IF(критерии!$D$253=Данные!$A$20,Данные!$B$20,"")</f>
        <v xml:space="preserve">Письмо на фирменном бланке организации за подписью руководителя с укаханием характеристик базы перевалки (площади харения (крытое, открытое, теплое), сведения о крановой технике.pdf
</v>
      </c>
      <c r="H44" s="189" t="str">
        <f>критерии!$J$253</f>
        <v xml:space="preserve"> </v>
      </c>
      <c r="I44" s="147" t="b">
        <v>0</v>
      </c>
      <c r="J44" s="79" t="str">
        <f>D44</f>
        <v>7.6</v>
      </c>
      <c r="K44" s="118" t="str">
        <f>IF(I44,CONCATENATE(Данные!$A$18,J44),"")</f>
        <v/>
      </c>
      <c r="L44" s="77" t="str">
        <f>IF($E$39="-",Данные!$B$16,"")</f>
        <v/>
      </c>
      <c r="M44" s="221"/>
      <c r="N44" s="222"/>
    </row>
    <row r="45" spans="2:14" ht="62.25" customHeight="1">
      <c r="B45" s="284"/>
      <c r="C45" s="236"/>
      <c r="D45" s="169" t="str">
        <f>критерии!$F$256</f>
        <v>7.7</v>
      </c>
      <c r="E45" s="219" t="str">
        <f>IF(AND(критерии!$B$256=Данные!$B$7,OR(критерии!$A$256=Данные!$C$9,критерии!$A$256=$E$6)),критерии!$G$256,"-")</f>
        <v>Количество не урегулированных претензий по качеству услуг, в судебном порядке</v>
      </c>
      <c r="F45" s="220"/>
      <c r="G45" s="158" t="str">
        <f>критерии!$H$256&amp;CHAR(10)&amp;IF(критерии!$D$256=Данные!$A$20,Данные!$B$20,"")</f>
        <v xml:space="preserve">Форма, заверенная печатью организации и подписью руководителя.pdf
</v>
      </c>
      <c r="H45" s="189" t="str">
        <f>критерии!$J$256</f>
        <v xml:space="preserve">Форма № 23  </v>
      </c>
      <c r="I45" s="147" t="b">
        <v>0</v>
      </c>
      <c r="J45" s="79" t="str">
        <f>D45</f>
        <v>7.7</v>
      </c>
      <c r="K45" s="118" t="str">
        <f>IF(I45,CONCATENATE(Данные!$A$18,J45),"")</f>
        <v/>
      </c>
      <c r="L45" s="77" t="str">
        <f>IF($E$39="-",Данные!$B$16,"")</f>
        <v/>
      </c>
      <c r="M45" s="221"/>
      <c r="N45" s="222"/>
    </row>
    <row r="46" spans="2:14" ht="50.1" customHeight="1" thickBot="1">
      <c r="B46" s="285"/>
      <c r="C46" s="286"/>
      <c r="D46" s="180" t="str">
        <f>критерии!$F$264</f>
        <v>7.8</v>
      </c>
      <c r="E46" s="227" t="str">
        <f>IF(AND(критерии!$B$264=Данные!$B$7,OR(критерии!$A$264=Данные!$C$9,критерии!$A$264=$E$6)),критерии!$G$264,"-")</f>
        <v>Опыт работы с ИНК (оценка удовлетворенности заказчика)</v>
      </c>
      <c r="F46" s="228"/>
      <c r="G46" s="190" t="str">
        <f>критерии!$H$264&amp;CHAR(10)&amp;IF(критерии!$D$264=Данные!$A$20,Данные!$B$20,"")</f>
        <v xml:space="preserve">Форма, заверенная печатью организации и подписью руководителя.pdf, Анкета удовлетворенности (заполняется тех.экспертом)
</v>
      </c>
      <c r="H46" s="191" t="str">
        <f>критерии!$J$264</f>
        <v>Форма № 8</v>
      </c>
      <c r="I46" s="149" t="b">
        <v>0</v>
      </c>
      <c r="J46" s="192" t="str">
        <f t="shared" si="5"/>
        <v>7.8</v>
      </c>
      <c r="K46" s="119" t="str">
        <f>IF(I46,CONCATENATE(Данные!$A$18,J46),"")</f>
        <v/>
      </c>
      <c r="L46" s="78" t="str">
        <f>IF($E$39="-",Данные!$B$16,"")</f>
        <v/>
      </c>
      <c r="M46" s="297"/>
      <c r="N46" s="298"/>
    </row>
    <row r="47" spans="2:14" ht="5.0999999999999996" customHeight="1">
      <c r="B47" s="52"/>
      <c r="C47" s="47"/>
      <c r="D47" s="63"/>
      <c r="E47" s="64"/>
      <c r="F47" s="64"/>
      <c r="G47" s="193"/>
      <c r="H47" s="194"/>
      <c r="I47" s="195"/>
      <c r="J47" s="196"/>
      <c r="K47" s="63"/>
      <c r="L47" s="197"/>
      <c r="M47" s="198"/>
      <c r="N47" s="198"/>
    </row>
    <row r="48" spans="2:14" ht="5.0999999999999996" customHeight="1">
      <c r="B48" s="52"/>
      <c r="C48" s="47"/>
      <c r="D48" s="63"/>
      <c r="E48" s="64"/>
      <c r="F48" s="64"/>
      <c r="G48" s="193"/>
      <c r="H48" s="194"/>
      <c r="I48" s="195"/>
      <c r="J48" s="196"/>
      <c r="K48" s="63"/>
      <c r="L48" s="197"/>
      <c r="M48" s="198"/>
      <c r="N48" s="198"/>
    </row>
    <row r="49" spans="1:14" ht="5.0999999999999996" customHeight="1">
      <c r="B49" s="52"/>
      <c r="C49" s="47"/>
      <c r="D49" s="63"/>
      <c r="E49" s="64"/>
      <c r="F49" s="64"/>
      <c r="G49" s="193"/>
      <c r="H49" s="194"/>
      <c r="I49" s="195"/>
      <c r="J49" s="196"/>
      <c r="K49" s="63"/>
      <c r="L49" s="197"/>
      <c r="M49" s="198"/>
      <c r="N49" s="198"/>
    </row>
    <row r="50" spans="1:14" ht="5.0999999999999996" customHeight="1" thickBot="1">
      <c r="B50" s="52"/>
      <c r="C50" s="47"/>
      <c r="D50" s="63"/>
      <c r="E50" s="64"/>
      <c r="F50" s="64"/>
      <c r="G50" s="193"/>
      <c r="H50" s="194"/>
      <c r="I50" s="195"/>
      <c r="J50" s="196"/>
      <c r="K50" s="63"/>
      <c r="L50" s="197"/>
      <c r="M50" s="198"/>
      <c r="N50" s="198"/>
    </row>
    <row r="51" spans="1:14" ht="16.899999999999999" customHeight="1" thickBot="1">
      <c r="B51" s="57"/>
      <c r="C51" s="58"/>
      <c r="D51" s="58"/>
      <c r="E51" s="58"/>
      <c r="F51" s="58"/>
      <c r="G51" s="58" t="s">
        <v>52</v>
      </c>
      <c r="H51" s="58"/>
      <c r="I51" s="145"/>
      <c r="J51" s="58"/>
      <c r="K51" s="58"/>
      <c r="L51" s="80"/>
      <c r="M51" s="120"/>
      <c r="N51" s="130"/>
    </row>
    <row r="52" spans="1:14" ht="50.1" customHeight="1">
      <c r="A52" s="81"/>
      <c r="B52" s="246">
        <f>критерии!$F$281</f>
        <v>9</v>
      </c>
      <c r="C52" s="294" t="str">
        <f>критерии!$G$281</f>
        <v>Дополнительные сведения</v>
      </c>
      <c r="D52" s="162" t="str">
        <f>критерии!$F$333</f>
        <v>9.1</v>
      </c>
      <c r="E52" s="223" t="str">
        <f>IF(AND(критерии!$B$333=Данные!$B$7,OR(критерии!$A$333=Данные!$C$9,критерии!$A$333=$E$6)),критерии!$G$333,"-")</f>
        <v>В чем заключается конкурентное преимущество предприятия?</v>
      </c>
      <c r="F52" s="224"/>
      <c r="G52" s="72" t="str">
        <f>критерии!$H$333&amp;CHAR(10)&amp;IF(критерии!$D$333=Данные!$A$20,Данные!$B$20,"")</f>
        <v xml:space="preserve">Форма, заверенная печатью организации и подписью руководителя.pdf
</v>
      </c>
      <c r="H52" s="61" t="str">
        <f>критерии!$J$333</f>
        <v xml:space="preserve">Форма № Основная </v>
      </c>
      <c r="I52" s="147" t="b">
        <v>0</v>
      </c>
      <c r="J52" s="79" t="str">
        <f t="shared" ref="J52:J56" si="6">D52</f>
        <v>9.1</v>
      </c>
      <c r="K52" s="118" t="str">
        <f>IF(I52,CONCATENATE(Данные!$A$18,J52),"")</f>
        <v/>
      </c>
      <c r="L52" s="77"/>
      <c r="M52" s="221"/>
      <c r="N52" s="222"/>
    </row>
    <row r="53" spans="1:14" ht="50.1" customHeight="1">
      <c r="A53" s="81"/>
      <c r="B53" s="247"/>
      <c r="C53" s="295"/>
      <c r="D53" s="162" t="str">
        <f>критерии!$F$335</f>
        <v>9.2</v>
      </c>
      <c r="E53" s="223" t="str">
        <f>IF(AND(критерии!$B$335=Данные!$B$7,OR(критерии!$A$335=Данные!$C$9,критерии!$A$335=$E$6)),критерии!$G$335,"-")</f>
        <v>Географические зоны доставки грузов в гарантированных объемах из Усть-Кута в Китай</v>
      </c>
      <c r="F53" s="224"/>
      <c r="G53" s="72" t="str">
        <f>критерии!$H$335&amp;CHAR(10)&amp;IF(критерии!$D$335=Данные!$A$20,Данные!$B$20,"")</f>
        <v xml:space="preserve">Письмо на фирменном бланке организации за подписью руководителя с указанием объема и георгафических зон доставки по Китаю (городов) из Усть-Кута
</v>
      </c>
      <c r="H53" s="61" t="str">
        <f>критерии!$J$335</f>
        <v xml:space="preserve"> </v>
      </c>
      <c r="I53" s="147" t="b">
        <v>0</v>
      </c>
      <c r="J53" s="79" t="str">
        <f t="shared" si="6"/>
        <v>9.2</v>
      </c>
      <c r="K53" s="118" t="str">
        <f>IF(I53,CONCATENATE(Данные!$A$18,J53),"")</f>
        <v/>
      </c>
      <c r="L53" s="77"/>
      <c r="M53" s="221"/>
      <c r="N53" s="222"/>
    </row>
    <row r="54" spans="1:14" ht="50.1" customHeight="1">
      <c r="A54" s="81"/>
      <c r="B54" s="247"/>
      <c r="C54" s="295"/>
      <c r="D54" s="162" t="str">
        <f>критерии!$F$336</f>
        <v>9.3</v>
      </c>
      <c r="E54" s="223" t="str">
        <f>IF(AND(критерии!$B$336=Данные!$B$7,OR(критерии!$A$336=Данные!$C$9,критерии!$A$336=$E$6)),критерии!$G$336,"-")</f>
        <v>Количество готовой продукции принятой к гарантированному вывозу в месяц. Указать значение в тоннах</v>
      </c>
      <c r="F54" s="224"/>
      <c r="G54" s="72" t="str">
        <f>критерии!$H$336&amp;CHAR(10)&amp;IF(критерии!$D$336=Данные!$A$20,Данные!$B$20,"")</f>
        <v xml:space="preserve">Письмо на фирменном бланке организации за подписью руководителя с указанием объема и георгафических зон доставки по Китаю (городов) из Усть-Кута
</v>
      </c>
      <c r="H54" s="61" t="str">
        <f>критерии!$J$336</f>
        <v xml:space="preserve"> </v>
      </c>
      <c r="I54" s="147" t="b">
        <v>0</v>
      </c>
      <c r="J54" s="79" t="str">
        <f t="shared" ref="J54" si="7">D54</f>
        <v>9.3</v>
      </c>
      <c r="K54" s="118" t="str">
        <f>IF(I54,CONCATENATE(Данные!$A$18,J54),"")</f>
        <v/>
      </c>
      <c r="L54" s="77"/>
      <c r="M54" s="221"/>
      <c r="N54" s="222"/>
    </row>
    <row r="55" spans="1:14" ht="50.1" customHeight="1">
      <c r="B55" s="247"/>
      <c r="C55" s="295"/>
      <c r="D55" s="162" t="str">
        <f>критерии!$F$340</f>
        <v>9.4</v>
      </c>
      <c r="E55" s="223" t="str">
        <f>IF(AND(критерии!$B$340=Данные!$B$7,OR(критерии!$A$340=Данные!$C$9,критерии!$A$340=$E$6)),критерии!$G$340,"-")</f>
        <v>Согласие осуществлять обмен электронными документами по телекоммуникационным каналам связи (далее – электронный документооборот, ЭДО), подписанными квалифицированной электронной подписью</v>
      </c>
      <c r="F55" s="224"/>
      <c r="G55" s="72" t="str">
        <f>критерии!$H$340&amp;CHAR(10)&amp;IF(критерии!$D$340=Данные!$A$20,Данные!$B$20,"")</f>
        <v xml:space="preserve">Письмо на фирменном бланке организации за подписью руководителя о согласии/несогласии с ЭДО
</v>
      </c>
      <c r="H55" s="61"/>
      <c r="I55" s="147" t="b">
        <v>0</v>
      </c>
      <c r="J55" s="79" t="str">
        <f t="shared" si="6"/>
        <v>9.4</v>
      </c>
      <c r="K55" s="118" t="str">
        <f>IF(I55,CONCATENATE(Данные!$A$18,J55),"")</f>
        <v/>
      </c>
      <c r="L55" s="77"/>
      <c r="M55" s="221"/>
      <c r="N55" s="222"/>
    </row>
    <row r="56" spans="1:14" ht="50.1" customHeight="1" thickBot="1">
      <c r="B56" s="248"/>
      <c r="C56" s="296"/>
      <c r="D56" s="163" t="str">
        <f>критерии!$F$358</f>
        <v>9.5</v>
      </c>
      <c r="E56" s="225" t="str">
        <f>IF(AND(критерии!$B$358=Данные!$B$7,OR(критерии!$A$358=Данные!$C$9,критерии!$A$358=$E$6)),критерии!$G$358,"-")</f>
        <v xml:space="preserve">Наличие договора страхования гражданской ответственности в ходе осуществления перевозочной деятельности </v>
      </c>
      <c r="F56" s="226"/>
      <c r="G56" s="75" t="str">
        <f>критерии!$H$358&amp;CHAR(10)&amp;IF(критерии!$D$358=Данные!$A$20,Данные!$B$20,"")</f>
        <v xml:space="preserve">Форма, заверенная печатью организации и подписью руководителя.pdf
</v>
      </c>
      <c r="H56" s="62" t="str">
        <f>критерии!$J$358</f>
        <v xml:space="preserve">Форма № Основная </v>
      </c>
      <c r="I56" s="185" t="b">
        <v>0</v>
      </c>
      <c r="J56" s="192" t="str">
        <f t="shared" si="6"/>
        <v>9.5</v>
      </c>
      <c r="K56" s="119" t="str">
        <f>IF(I56,CONCATENATE(Данные!$A$18,J56),"")</f>
        <v/>
      </c>
      <c r="L56" s="78"/>
      <c r="M56" s="299"/>
      <c r="N56" s="300"/>
    </row>
    <row r="57" spans="1:14" ht="101.45" customHeight="1">
      <c r="A57" s="292" t="s">
        <v>133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</row>
  </sheetData>
  <sheetProtection algorithmName="SHA-512" hashValue="3JIO0n5e3op4KVUthILFu8xpHKBq7YP5j85sSbzRUK4CghVHpKTk0OUepDYYc6MJhRgK6FrY3RsMuO0NtFow8A==" saltValue="lGcheV9jpRgvnrtzFZWAOg==" spinCount="100000" sheet="1" formatRows="0"/>
  <mergeCells count="91">
    <mergeCell ref="A57:M57"/>
    <mergeCell ref="B32:B37"/>
    <mergeCell ref="E56:F56"/>
    <mergeCell ref="E55:F55"/>
    <mergeCell ref="M45:N45"/>
    <mergeCell ref="C52:C56"/>
    <mergeCell ref="B52:B56"/>
    <mergeCell ref="M41:N41"/>
    <mergeCell ref="M39:N39"/>
    <mergeCell ref="M46:N46"/>
    <mergeCell ref="M52:N52"/>
    <mergeCell ref="M55:N55"/>
    <mergeCell ref="M56:N56"/>
    <mergeCell ref="E54:F54"/>
    <mergeCell ref="M54:N54"/>
    <mergeCell ref="E42:F42"/>
    <mergeCell ref="O8:Y11"/>
    <mergeCell ref="B39:B46"/>
    <mergeCell ref="C39:C46"/>
    <mergeCell ref="E39:F39"/>
    <mergeCell ref="B28:B31"/>
    <mergeCell ref="C28:C31"/>
    <mergeCell ref="E28:F28"/>
    <mergeCell ref="B21:B23"/>
    <mergeCell ref="C21:C23"/>
    <mergeCell ref="E21:F21"/>
    <mergeCell ref="M17:N17"/>
    <mergeCell ref="M18:N18"/>
    <mergeCell ref="I17:K17"/>
    <mergeCell ref="M36:N36"/>
    <mergeCell ref="M31:N31"/>
    <mergeCell ref="F9:H9"/>
    <mergeCell ref="C10:E10"/>
    <mergeCell ref="F10:H10"/>
    <mergeCell ref="C15:I15"/>
    <mergeCell ref="B13:K13"/>
    <mergeCell ref="B14:J14"/>
    <mergeCell ref="C4:L4"/>
    <mergeCell ref="C5:H5"/>
    <mergeCell ref="B17:C17"/>
    <mergeCell ref="D17:F17"/>
    <mergeCell ref="B24:B26"/>
    <mergeCell ref="C24:C26"/>
    <mergeCell ref="E24:F24"/>
    <mergeCell ref="C7:E7"/>
    <mergeCell ref="F7:H7"/>
    <mergeCell ref="C8:E8"/>
    <mergeCell ref="F8:H8"/>
    <mergeCell ref="C9:E9"/>
    <mergeCell ref="K5:K6"/>
    <mergeCell ref="E19:F19"/>
    <mergeCell ref="E23:F23"/>
    <mergeCell ref="E20:F20"/>
    <mergeCell ref="B19:B20"/>
    <mergeCell ref="C19:C20"/>
    <mergeCell ref="E22:F22"/>
    <mergeCell ref="E45:F45"/>
    <mergeCell ref="C32:C37"/>
    <mergeCell ref="E30:F30"/>
    <mergeCell ref="E34:F34"/>
    <mergeCell ref="E35:F35"/>
    <mergeCell ref="E36:F36"/>
    <mergeCell ref="E38:F38"/>
    <mergeCell ref="E41:F41"/>
    <mergeCell ref="E32:F32"/>
    <mergeCell ref="E43:F43"/>
    <mergeCell ref="E44:F44"/>
    <mergeCell ref="E37:F37"/>
    <mergeCell ref="E53:F53"/>
    <mergeCell ref="M53:N53"/>
    <mergeCell ref="E46:F46"/>
    <mergeCell ref="E52:F52"/>
    <mergeCell ref="M42:N42"/>
    <mergeCell ref="M43:N43"/>
    <mergeCell ref="M44:N44"/>
    <mergeCell ref="E40:F40"/>
    <mergeCell ref="M40:N40"/>
    <mergeCell ref="E25:F25"/>
    <mergeCell ref="E26:F26"/>
    <mergeCell ref="M38:N38"/>
    <mergeCell ref="M28:N28"/>
    <mergeCell ref="E31:F31"/>
    <mergeCell ref="M30:N30"/>
    <mergeCell ref="M32:N32"/>
    <mergeCell ref="M37:N37"/>
    <mergeCell ref="M33:N33"/>
    <mergeCell ref="M34:N34"/>
    <mergeCell ref="M35:N35"/>
    <mergeCell ref="E29:F29"/>
    <mergeCell ref="M29:N29"/>
    <mergeCell ref="E33:F33"/>
  </mergeCells>
  <conditionalFormatting sqref="G32:L33 D19:D28 G19:M28 G30:K31 M30:M31 G34:M56 D30:D56">
    <cfRule type="expression" dxfId="13" priority="85">
      <formula>IF(OR($E19="-",$F19="-"),1,0)</formula>
    </cfRule>
  </conditionalFormatting>
  <conditionalFormatting sqref="L19:M28 M30:M31 L32:M56">
    <cfRule type="containsErrors" dxfId="12" priority="83">
      <formula>ISERROR(L19)</formula>
    </cfRule>
  </conditionalFormatting>
  <conditionalFormatting sqref="M28 M30:M56">
    <cfRule type="expression" dxfId="11" priority="84">
      <formula>M$27</formula>
    </cfRule>
  </conditionalFormatting>
  <conditionalFormatting sqref="M32">
    <cfRule type="expression" dxfId="10" priority="876">
      <formula>IF(OR($E33="-",$F33="-"),1,0)</formula>
    </cfRule>
  </conditionalFormatting>
  <conditionalFormatting sqref="M33">
    <cfRule type="expression" dxfId="9" priority="1068">
      <formula>IF(OR($E37="-",$F37="-"),1,0)</formula>
    </cfRule>
  </conditionalFormatting>
  <conditionalFormatting sqref="G29:K29 D29 M29">
    <cfRule type="expression" dxfId="8" priority="9">
      <formula>IF(OR($E29="-",$F29="-"),1,0)</formula>
    </cfRule>
  </conditionalFormatting>
  <conditionalFormatting sqref="M29">
    <cfRule type="containsErrors" dxfId="7" priority="7">
      <formula>ISERROR(M29)</formula>
    </cfRule>
  </conditionalFormatting>
  <conditionalFormatting sqref="M29">
    <cfRule type="expression" dxfId="6" priority="8">
      <formula>M$27</formula>
    </cfRule>
  </conditionalFormatting>
  <conditionalFormatting sqref="L29">
    <cfRule type="expression" dxfId="5" priority="6">
      <formula>IF(OR($E29="-",$F29="-"),1,0)</formula>
    </cfRule>
  </conditionalFormatting>
  <conditionalFormatting sqref="L29">
    <cfRule type="containsErrors" dxfId="4" priority="5">
      <formula>ISERROR(L29)</formula>
    </cfRule>
  </conditionalFormatting>
  <conditionalFormatting sqref="L30">
    <cfRule type="expression" dxfId="3" priority="4">
      <formula>IF(OR($E30="-",$F30="-"),1,0)</formula>
    </cfRule>
  </conditionalFormatting>
  <conditionalFormatting sqref="L30">
    <cfRule type="containsErrors" dxfId="2" priority="3">
      <formula>ISERROR(L30)</formula>
    </cfRule>
  </conditionalFormatting>
  <conditionalFormatting sqref="L31">
    <cfRule type="expression" dxfId="1" priority="2">
      <formula>IF(OR($E31="-",$F31="-"),1,0)</formula>
    </cfRule>
  </conditionalFormatting>
  <conditionalFormatting sqref="L31">
    <cfRule type="containsErrors" dxfId="0" priority="1">
      <formula>ISERROR(L31)</formula>
    </cfRule>
  </conditionalFormatting>
  <dataValidations count="1">
    <dataValidation errorStyle="warning" allowBlank="1" showInputMessage="1" showErrorMessage="1" sqref="L52:L54" xr:uid="{00000000-0002-0000-0300-000000000000}"/>
  </dataValidations>
  <printOptions horizontalCentered="1"/>
  <pageMargins left="0.39370078740157483" right="0.39370078740157483" top="0.78740157480314965" bottom="0.78740157480314965" header="0.31496062992125984" footer="0.31496062992125984"/>
  <pageSetup paperSize="8" scale="59" fitToHeight="6" orientation="portrait" r:id="rId1"/>
  <headerFooter>
    <oddFooter>&amp;C- &amp;P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18</xdr:row>
                    <xdr:rowOff>171450</xdr:rowOff>
                  </from>
                  <to>
                    <xdr:col>8</xdr:col>
                    <xdr:colOff>209550</xdr:colOff>
                    <xdr:row>18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23</xdr:row>
                    <xdr:rowOff>142875</xdr:rowOff>
                  </from>
                  <to>
                    <xdr:col>8</xdr:col>
                    <xdr:colOff>209550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" name="Check Box 5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30</xdr:row>
                    <xdr:rowOff>190500</xdr:rowOff>
                  </from>
                  <to>
                    <xdr:col>8</xdr:col>
                    <xdr:colOff>200025</xdr:colOff>
                    <xdr:row>30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7" name="Check Box 6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27</xdr:row>
                    <xdr:rowOff>152400</xdr:rowOff>
                  </from>
                  <to>
                    <xdr:col>8</xdr:col>
                    <xdr:colOff>209550</xdr:colOff>
                    <xdr:row>27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" name="Check Box 8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36</xdr:row>
                    <xdr:rowOff>76200</xdr:rowOff>
                  </from>
                  <to>
                    <xdr:col>8</xdr:col>
                    <xdr:colOff>209550</xdr:colOff>
                    <xdr:row>36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9" name="Check Box 8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8</xdr:col>
                    <xdr:colOff>209550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10" name="Check Box 8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32</xdr:row>
                    <xdr:rowOff>104775</xdr:rowOff>
                  </from>
                  <to>
                    <xdr:col>8</xdr:col>
                    <xdr:colOff>209550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11" name="Check Box 8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76200</xdr:rowOff>
                  </from>
                  <to>
                    <xdr:col>8</xdr:col>
                    <xdr:colOff>209550</xdr:colOff>
                    <xdr:row>31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12" name="Check Box 8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37</xdr:row>
                    <xdr:rowOff>57150</xdr:rowOff>
                  </from>
                  <to>
                    <xdr:col>8</xdr:col>
                    <xdr:colOff>209550</xdr:colOff>
                    <xdr:row>37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13" name="Check Box 9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38</xdr:row>
                    <xdr:rowOff>85725</xdr:rowOff>
                  </from>
                  <to>
                    <xdr:col>8</xdr:col>
                    <xdr:colOff>209550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14" name="Check Box 9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45</xdr:row>
                    <xdr:rowOff>190500</xdr:rowOff>
                  </from>
                  <to>
                    <xdr:col>8</xdr:col>
                    <xdr:colOff>209550</xdr:colOff>
                    <xdr:row>45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5" name="Check Box 11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8</xdr:col>
                    <xdr:colOff>209550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6" name="Check Box 11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8</xdr:col>
                    <xdr:colOff>209550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7" name="Check Box 115">
              <controlPr defaultSize="0" autoFill="0" autoLine="0" autoPict="0" altText="">
                <anchor moveWithCells="1" sizeWithCells="1">
                  <from>
                    <xdr:col>8</xdr:col>
                    <xdr:colOff>0</xdr:colOff>
                    <xdr:row>54</xdr:row>
                    <xdr:rowOff>95250</xdr:rowOff>
                  </from>
                  <to>
                    <xdr:col>8</xdr:col>
                    <xdr:colOff>209550</xdr:colOff>
                    <xdr:row>54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8" name="Check Box 12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55</xdr:row>
                    <xdr:rowOff>114300</xdr:rowOff>
                  </from>
                  <to>
                    <xdr:col>8</xdr:col>
                    <xdr:colOff>209550</xdr:colOff>
                    <xdr:row>55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9" name="Check Box 1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20</xdr:row>
                    <xdr:rowOff>400050</xdr:rowOff>
                  </from>
                  <to>
                    <xdr:col>8</xdr:col>
                    <xdr:colOff>209550</xdr:colOff>
                    <xdr:row>20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20" name="Check Box 12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22</xdr:row>
                    <xdr:rowOff>142875</xdr:rowOff>
                  </from>
                  <to>
                    <xdr:col>8</xdr:col>
                    <xdr:colOff>209550</xdr:colOff>
                    <xdr:row>22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21" name="Check Box 1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29</xdr:row>
                    <xdr:rowOff>190500</xdr:rowOff>
                  </from>
                  <to>
                    <xdr:col>8</xdr:col>
                    <xdr:colOff>209550</xdr:colOff>
                    <xdr:row>29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22" name="Check Box 17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85725</xdr:rowOff>
                  </from>
                  <to>
                    <xdr:col>8</xdr:col>
                    <xdr:colOff>209550</xdr:colOff>
                    <xdr:row>40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23" name="Check Box 17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21</xdr:row>
                    <xdr:rowOff>171450</xdr:rowOff>
                  </from>
                  <to>
                    <xdr:col>8</xdr:col>
                    <xdr:colOff>209550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24" name="Check Box 17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24</xdr:row>
                    <xdr:rowOff>142875</xdr:rowOff>
                  </from>
                  <to>
                    <xdr:col>8</xdr:col>
                    <xdr:colOff>209550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25" name="Check Box 18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25</xdr:row>
                    <xdr:rowOff>142875</xdr:rowOff>
                  </from>
                  <to>
                    <xdr:col>8</xdr:col>
                    <xdr:colOff>209550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26" name="Check Box 18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19</xdr:row>
                    <xdr:rowOff>171450</xdr:rowOff>
                  </from>
                  <to>
                    <xdr:col>8</xdr:col>
                    <xdr:colOff>209550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27" name="Check Box 18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33</xdr:row>
                    <xdr:rowOff>76200</xdr:rowOff>
                  </from>
                  <to>
                    <xdr:col>8</xdr:col>
                    <xdr:colOff>209550</xdr:colOff>
                    <xdr:row>33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28" name="Check Box 18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34</xdr:row>
                    <xdr:rowOff>76200</xdr:rowOff>
                  </from>
                  <to>
                    <xdr:col>8</xdr:col>
                    <xdr:colOff>209550</xdr:colOff>
                    <xdr:row>34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29" name="Check Box 18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35</xdr:row>
                    <xdr:rowOff>76200</xdr:rowOff>
                  </from>
                  <to>
                    <xdr:col>8</xdr:col>
                    <xdr:colOff>209550</xdr:colOff>
                    <xdr:row>35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30" name="Check Box 18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8</xdr:col>
                    <xdr:colOff>209550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31" name="Check Box 19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85725</xdr:rowOff>
                  </from>
                  <to>
                    <xdr:col>8</xdr:col>
                    <xdr:colOff>209550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32" name="Check Box 19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85725</xdr:rowOff>
                  </from>
                  <to>
                    <xdr:col>8</xdr:col>
                    <xdr:colOff>209550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33" name="Check Box 19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43</xdr:row>
                    <xdr:rowOff>209550</xdr:rowOff>
                  </from>
                  <to>
                    <xdr:col>8</xdr:col>
                    <xdr:colOff>209550</xdr:colOff>
                    <xdr:row>43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34" name="Check Box 19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44</xdr:row>
                    <xdr:rowOff>219075</xdr:rowOff>
                  </from>
                  <to>
                    <xdr:col>8</xdr:col>
                    <xdr:colOff>209550</xdr:colOff>
                    <xdr:row>44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35" name="Check Box 19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8</xdr:col>
                    <xdr:colOff>209550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36" name="Check Box 19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39</xdr:row>
                    <xdr:rowOff>85725</xdr:rowOff>
                  </from>
                  <to>
                    <xdr:col>8</xdr:col>
                    <xdr:colOff>209550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37" name="Check Box 19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28</xdr:row>
                    <xdr:rowOff>190500</xdr:rowOff>
                  </from>
                  <to>
                    <xdr:col>8</xdr:col>
                    <xdr:colOff>209550</xdr:colOff>
                    <xdr:row>28</xdr:row>
                    <xdr:rowOff>514350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errorStyle="warning" allowBlank="1" showInputMessage="1" showErrorMessage="1" xr:uid="{00000000-0002-0000-0300-000019000000}">
          <x14:formula1>
            <xm:f>критерии!$J$235:$J$238</xm:f>
          </x14:formula1>
          <xm:sqref>L47:L50 L39</xm:sqref>
        </x14:dataValidation>
        <x14:dataValidation type="list" errorStyle="warning" allowBlank="1" showInputMessage="1" showErrorMessage="1" xr:uid="{00000000-0002-0000-0300-00001B000000}">
          <x14:formula1>
            <xm:f>критерии!$J$206:$J$207</xm:f>
          </x14:formula1>
          <xm:sqref>L38</xm:sqref>
        </x14:dataValidation>
        <x14:dataValidation type="list" errorStyle="warning" allowBlank="1" showInputMessage="1" showErrorMessage="1" xr:uid="{00000000-0002-0000-0300-000020000000}">
          <x14:formula1>
            <xm:f>критерии!$J$180:$J$181</xm:f>
          </x14:formula1>
          <xm:sqref>L34:L37</xm:sqref>
        </x14:dataValidation>
        <x14:dataValidation type="list" errorStyle="warning" allowBlank="1" showInputMessage="1" showErrorMessage="1" xr:uid="{00000000-0002-0000-0300-000021000000}">
          <x14:formula1>
            <xm:f>критерии!$J$175:$J$178</xm:f>
          </x14:formula1>
          <xm:sqref>L33</xm:sqref>
        </x14:dataValidation>
        <x14:dataValidation type="list" errorStyle="warning" allowBlank="1" showInputMessage="1" showErrorMessage="1" xr:uid="{00000000-0002-0000-0300-000022000000}">
          <x14:formula1>
            <xm:f>критерии!$J$170:$J$173</xm:f>
          </x14:formula1>
          <xm:sqref>L32</xm:sqref>
        </x14:dataValidation>
        <x14:dataValidation type="list" errorStyle="warning" allowBlank="1" showInputMessage="1" showErrorMessage="1" xr:uid="{00000000-0002-0000-0300-00002B000000}">
          <x14:formula1>
            <xm:f>критерии!$J$58:$J$59</xm:f>
          </x14:formula1>
          <xm:sqref>L24:L26</xm:sqref>
        </x14:dataValidation>
        <x14:dataValidation type="list" errorStyle="warning" allowBlank="1" showInputMessage="1" showErrorMessage="1" xr:uid="{00000000-0002-0000-0300-00002E000000}">
          <x14:formula1>
            <xm:f>критерии!$J$28:$J$29</xm:f>
          </x14:formula1>
          <xm:sqref>L21</xm:sqref>
        </x14:dataValidation>
        <x14:dataValidation type="list" errorStyle="warning" allowBlank="1" showInputMessage="1" showErrorMessage="1" xr:uid="{00000000-0002-0000-0300-000030000000}">
          <x14:formula1>
            <xm:f>критерии!$J$9:$J$10</xm:f>
          </x14:formula1>
          <xm:sqref>L19:L20</xm:sqref>
        </x14:dataValidation>
        <x14:dataValidation type="list" allowBlank="1" showInputMessage="1" showErrorMessage="1" xr:uid="{00000000-0002-0000-0300-000032000000}">
          <x14:formula1>
            <xm:f>Данные!$B$2:$B$5</xm:f>
          </x14:formula1>
          <xm:sqref>I8:K8</xm:sqref>
        </x14:dataValidation>
        <x14:dataValidation type="list" allowBlank="1" showInputMessage="1" showErrorMessage="1" xr:uid="{00000000-0002-0000-0300-000033000000}">
          <x14:formula1>
            <xm:f>Данные!$B$7:$B$8</xm:f>
          </x14:formula1>
          <xm:sqref>L16 K15</xm:sqref>
        </x14:dataValidation>
        <x14:dataValidation type="list" allowBlank="1" showInputMessage="1" showErrorMessage="1" xr:uid="{00000000-0002-0000-0300-000036000000}">
          <x14:formula1>
            <xm:f>критерии!$J$359:$J$360</xm:f>
          </x14:formula1>
          <xm:sqref>L55:L56</xm:sqref>
        </x14:dataValidation>
        <x14:dataValidation type="list" errorStyle="warning" allowBlank="1" showInputMessage="1" showErrorMessage="1" xr:uid="{00000000-0002-0000-0300-000039000000}">
          <x14:formula1>
            <xm:f>критерии!$J$48:$J$49</xm:f>
          </x14:formula1>
          <xm:sqref>L23</xm:sqref>
        </x14:dataValidation>
        <x14:dataValidation type="list" errorStyle="warning" allowBlank="1" showInputMessage="1" showErrorMessage="1" xr:uid="{9102C9DF-E960-4445-A30C-7B9F41AFDDB2}">
          <x14:formula1>
            <xm:f>критерии!$J$243:$J$245</xm:f>
          </x14:formula1>
          <xm:sqref>L41</xm:sqref>
        </x14:dataValidation>
        <x14:dataValidation type="list" errorStyle="warning" allowBlank="1" showInputMessage="1" showErrorMessage="1" xr:uid="{9FCE34D1-DA8E-442B-8BB4-FD4D6D5CAE28}">
          <x14:formula1>
            <xm:f>критерии!$J$262:$J$263</xm:f>
          </x14:formula1>
          <xm:sqref>L42:L45</xm:sqref>
        </x14:dataValidation>
        <x14:dataValidation type="list" errorStyle="warning" allowBlank="1" showInputMessage="1" showErrorMessage="1" xr:uid="{5D7DFAD4-B48C-4912-85FC-F8804D926D48}">
          <x14:formula1>
            <xm:f>критерии!$J$265:$J$266</xm:f>
          </x14:formula1>
          <xm:sqref>L46</xm:sqref>
        </x14:dataValidation>
        <x14:dataValidation type="list" errorStyle="warning" allowBlank="1" showInputMessage="1" showErrorMessage="1" xr:uid="{851D024F-1C83-4E17-BC55-36B8FECEB925}">
          <x14:formula1>
            <xm:f>критерии!$J$35:$J$36</xm:f>
          </x14:formula1>
          <xm:sqref>L22</xm:sqref>
        </x14:dataValidation>
        <x14:dataValidation type="list" allowBlank="1" showInputMessage="1" showErrorMessage="1" xr:uid="{4637D818-FD6A-410F-883A-EDB30CD8BB1D}">
          <x14:formula1>
            <xm:f>Данные!$B$2:$B$3</xm:f>
          </x14:formula1>
          <xm:sqref>F8:H8</xm:sqref>
        </x14:dataValidation>
        <x14:dataValidation type="list" errorStyle="warning" allowBlank="1" showInputMessage="1" showErrorMessage="1" xr:uid="{79E3037E-E5E3-4E15-8DD5-55E5E66805C3}">
          <x14:formula1>
            <xm:f>критерии!$J$240:$J$241</xm:f>
          </x14:formula1>
          <xm:sqref>L40</xm:sqref>
        </x14:dataValidation>
        <x14:dataValidation type="list" errorStyle="warning" allowBlank="1" showInputMessage="1" showErrorMessage="1" xr:uid="{6DEDB051-AF82-4170-8E03-E35B2CD8ACC9}">
          <x14:formula1>
            <xm:f>критерии!$J$104:$J$108</xm:f>
          </x14:formula1>
          <xm:sqref>L28</xm:sqref>
        </x14:dataValidation>
        <x14:dataValidation type="list" errorStyle="warning" allowBlank="1" showInputMessage="1" showErrorMessage="1" xr:uid="{7644D1D0-282E-47E6-A0A0-A3522E2D31EB}">
          <x14:formula1>
            <xm:f>критерии!$J$110:$J$112</xm:f>
          </x14:formula1>
          <xm:sqref>L29</xm:sqref>
        </x14:dataValidation>
        <x14:dataValidation type="list" errorStyle="warning" allowBlank="1" showInputMessage="1" showErrorMessage="1" xr:uid="{2369F11F-5A42-40A3-B513-402FAF04053A}">
          <x14:formula1>
            <xm:f>критерии!$J$122:$J$124</xm:f>
          </x14:formula1>
          <xm:sqref>L30</xm:sqref>
        </x14:dataValidation>
        <x14:dataValidation type="list" errorStyle="warning" allowBlank="1" showInputMessage="1" showErrorMessage="1" xr:uid="{39420AE0-CD26-487B-A137-34933B544CE5}">
          <x14:formula1>
            <xm:f>критерии!$J$126:$J$128</xm:f>
          </x14:formula1>
          <xm:sqref>L31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Данные</vt:lpstr>
      <vt:lpstr>критерии</vt:lpstr>
      <vt:lpstr>Лист самооценки</vt:lpstr>
      <vt:lpstr>критерии!Заголовки_для_печати</vt:lpstr>
      <vt:lpstr>'Лист самооценки'!Заголовки_для_печати</vt:lpstr>
      <vt:lpstr>критерии!Область_печати</vt:lpstr>
      <vt:lpstr>'Лист самооценки'!Область_печати</vt:lpstr>
    </vt:vector>
  </TitlesOfParts>
  <Company>Toyo Engineering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</dc:creator>
  <cp:lastModifiedBy>Родичев Роман Александрович</cp:lastModifiedBy>
  <cp:lastPrinted>2022-10-05T03:47:36Z</cp:lastPrinted>
  <dcterms:created xsi:type="dcterms:W3CDTF">2015-06-09T02:09:57Z</dcterms:created>
  <dcterms:modified xsi:type="dcterms:W3CDTF">2024-04-16T03:55:23Z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</Properties>
</file>